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Avagani 15.11\"/>
    </mc:Choice>
  </mc:AlternateContent>
  <xr:revisionPtr revIDLastSave="0" documentId="8_{AB11DE3E-D519-4041-BED5-3111154ECF44}" xr6:coauthVersionLast="45" xr6:coauthVersionMax="45" xr10:uidLastSave="{00000000-0000-0000-0000-000000000000}"/>
  <bookViews>
    <workbookView xWindow="465" yWindow="45" windowWidth="28305" windowHeight="15345" xr2:uid="{00000000-000D-0000-FFFF-FFFF00000000}"/>
  </bookViews>
  <sheets>
    <sheet name="1" sheetId="1" r:id="rId1"/>
    <sheet name="2" sheetId="3" r:id="rId2"/>
    <sheet name="3" sheetId="4" r:id="rId3"/>
    <sheet name="Лист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0" i="4" l="1"/>
  <c r="M173" i="4"/>
  <c r="M150" i="4" s="1"/>
  <c r="O262" i="4"/>
  <c r="O260" i="4" s="1"/>
  <c r="O150" i="4"/>
  <c r="J58" i="1"/>
  <c r="P12" i="4" l="1"/>
  <c r="Q12" i="4"/>
  <c r="R12" i="4"/>
  <c r="P14" i="4"/>
  <c r="Q14" i="4"/>
  <c r="R14" i="4"/>
  <c r="P16" i="4"/>
  <c r="Q16" i="4"/>
  <c r="R16" i="4"/>
  <c r="P17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P51" i="4"/>
  <c r="Q51" i="4"/>
  <c r="R51" i="4"/>
  <c r="P52" i="4"/>
  <c r="Q52" i="4"/>
  <c r="R52" i="4"/>
  <c r="P53" i="4"/>
  <c r="Q53" i="4"/>
  <c r="R53" i="4"/>
  <c r="P54" i="4"/>
  <c r="Q54" i="4"/>
  <c r="R54" i="4"/>
  <c r="P55" i="4"/>
  <c r="Q55" i="4"/>
  <c r="R55" i="4"/>
  <c r="P56" i="4"/>
  <c r="Q56" i="4"/>
  <c r="R56" i="4"/>
  <c r="P57" i="4"/>
  <c r="Q57" i="4"/>
  <c r="R57" i="4"/>
  <c r="P58" i="4"/>
  <c r="Q58" i="4"/>
  <c r="R58" i="4"/>
  <c r="P59" i="4"/>
  <c r="Q59" i="4"/>
  <c r="R59" i="4"/>
  <c r="P60" i="4"/>
  <c r="Q60" i="4"/>
  <c r="R60" i="4"/>
  <c r="P61" i="4"/>
  <c r="Q61" i="4"/>
  <c r="R61" i="4"/>
  <c r="P62" i="4"/>
  <c r="Q62" i="4"/>
  <c r="R62" i="4"/>
  <c r="P63" i="4"/>
  <c r="Q63" i="4"/>
  <c r="R63" i="4"/>
  <c r="P64" i="4"/>
  <c r="Q64" i="4"/>
  <c r="R64" i="4"/>
  <c r="P65" i="4"/>
  <c r="Q65" i="4"/>
  <c r="R65" i="4"/>
  <c r="P66" i="4"/>
  <c r="Q66" i="4"/>
  <c r="R66" i="4"/>
  <c r="P67" i="4"/>
  <c r="Q67" i="4"/>
  <c r="R67" i="4"/>
  <c r="P68" i="4"/>
  <c r="Q68" i="4"/>
  <c r="R68" i="4"/>
  <c r="P69" i="4"/>
  <c r="Q69" i="4"/>
  <c r="R69" i="4"/>
  <c r="P70" i="4"/>
  <c r="Q70" i="4"/>
  <c r="R70" i="4"/>
  <c r="P71" i="4"/>
  <c r="Q71" i="4"/>
  <c r="R71" i="4"/>
  <c r="P72" i="4"/>
  <c r="Q72" i="4"/>
  <c r="R72" i="4"/>
  <c r="P73" i="4"/>
  <c r="Q73" i="4"/>
  <c r="R73" i="4"/>
  <c r="P74" i="4"/>
  <c r="Q74" i="4"/>
  <c r="R74" i="4"/>
  <c r="P75" i="4"/>
  <c r="Q75" i="4"/>
  <c r="R75" i="4"/>
  <c r="P77" i="4"/>
  <c r="Q77" i="4"/>
  <c r="R77" i="4"/>
  <c r="P79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P95" i="4"/>
  <c r="Q95" i="4"/>
  <c r="R95" i="4"/>
  <c r="P96" i="4"/>
  <c r="Q96" i="4"/>
  <c r="R96" i="4"/>
  <c r="P97" i="4"/>
  <c r="Q97" i="4"/>
  <c r="R97" i="4"/>
  <c r="P98" i="4"/>
  <c r="Q98" i="4"/>
  <c r="R98" i="4"/>
  <c r="P99" i="4"/>
  <c r="Q99" i="4"/>
  <c r="R99" i="4"/>
  <c r="P100" i="4"/>
  <c r="Q100" i="4"/>
  <c r="R100" i="4"/>
  <c r="P101" i="4"/>
  <c r="Q101" i="4"/>
  <c r="R101" i="4"/>
  <c r="P102" i="4"/>
  <c r="Q102" i="4"/>
  <c r="R102" i="4"/>
  <c r="P103" i="4"/>
  <c r="Q103" i="4"/>
  <c r="R103" i="4"/>
  <c r="P104" i="4"/>
  <c r="Q104" i="4"/>
  <c r="R104" i="4"/>
  <c r="P105" i="4"/>
  <c r="Q105" i="4"/>
  <c r="R105" i="4"/>
  <c r="P106" i="4"/>
  <c r="Q106" i="4"/>
  <c r="R106" i="4"/>
  <c r="P107" i="4"/>
  <c r="Q107" i="4"/>
  <c r="R107" i="4"/>
  <c r="P108" i="4"/>
  <c r="Q108" i="4"/>
  <c r="R108" i="4"/>
  <c r="P109" i="4"/>
  <c r="Q109" i="4"/>
  <c r="R109" i="4"/>
  <c r="P110" i="4"/>
  <c r="Q110" i="4"/>
  <c r="R110" i="4"/>
  <c r="P111" i="4"/>
  <c r="Q111" i="4"/>
  <c r="R111" i="4"/>
  <c r="P112" i="4"/>
  <c r="Q112" i="4"/>
  <c r="R112" i="4"/>
  <c r="P113" i="4"/>
  <c r="Q113" i="4"/>
  <c r="R113" i="4"/>
  <c r="P114" i="4"/>
  <c r="Q114" i="4"/>
  <c r="R114" i="4"/>
  <c r="P115" i="4"/>
  <c r="Q115" i="4"/>
  <c r="R115" i="4"/>
  <c r="P116" i="4"/>
  <c r="Q116" i="4"/>
  <c r="R116" i="4"/>
  <c r="P117" i="4"/>
  <c r="Q117" i="4"/>
  <c r="R117" i="4"/>
  <c r="P118" i="4"/>
  <c r="Q118" i="4"/>
  <c r="R118" i="4"/>
  <c r="P119" i="4"/>
  <c r="Q119" i="4"/>
  <c r="R119" i="4"/>
  <c r="P121" i="4"/>
  <c r="Q121" i="4"/>
  <c r="R121" i="4"/>
  <c r="P122" i="4"/>
  <c r="Q122" i="4"/>
  <c r="R122" i="4"/>
  <c r="P123" i="4"/>
  <c r="Q123" i="4"/>
  <c r="R123" i="4"/>
  <c r="P124" i="4"/>
  <c r="Q124" i="4"/>
  <c r="R124" i="4"/>
  <c r="P125" i="4"/>
  <c r="Q125" i="4"/>
  <c r="R125" i="4"/>
  <c r="P126" i="4"/>
  <c r="Q126" i="4"/>
  <c r="R126" i="4"/>
  <c r="P127" i="4"/>
  <c r="Q127" i="4"/>
  <c r="R127" i="4"/>
  <c r="P128" i="4"/>
  <c r="Q128" i="4"/>
  <c r="R128" i="4"/>
  <c r="P129" i="4"/>
  <c r="Q129" i="4"/>
  <c r="R129" i="4"/>
  <c r="P131" i="4"/>
  <c r="Q131" i="4"/>
  <c r="R131" i="4"/>
  <c r="P132" i="4"/>
  <c r="Q132" i="4"/>
  <c r="R132" i="4"/>
  <c r="P133" i="4"/>
  <c r="Q133" i="4"/>
  <c r="R133" i="4"/>
  <c r="P134" i="4"/>
  <c r="Q134" i="4"/>
  <c r="R134" i="4"/>
  <c r="P135" i="4"/>
  <c r="Q135" i="4"/>
  <c r="R135" i="4"/>
  <c r="P136" i="4"/>
  <c r="Q136" i="4"/>
  <c r="R136" i="4"/>
  <c r="P137" i="4"/>
  <c r="Q137" i="4"/>
  <c r="R137" i="4"/>
  <c r="P139" i="4"/>
  <c r="Q139" i="4"/>
  <c r="R139" i="4"/>
  <c r="P140" i="4"/>
  <c r="Q140" i="4"/>
  <c r="R140" i="4"/>
  <c r="P141" i="4"/>
  <c r="Q141" i="4"/>
  <c r="R141" i="4"/>
  <c r="P142" i="4"/>
  <c r="Q142" i="4"/>
  <c r="R142" i="4"/>
  <c r="P143" i="4"/>
  <c r="Q143" i="4"/>
  <c r="R143" i="4"/>
  <c r="P144" i="4"/>
  <c r="Q144" i="4"/>
  <c r="R144" i="4"/>
  <c r="P145" i="4"/>
  <c r="Q145" i="4"/>
  <c r="R145" i="4"/>
  <c r="P146" i="4"/>
  <c r="Q146" i="4"/>
  <c r="R146" i="4"/>
  <c r="P147" i="4"/>
  <c r="Q147" i="4"/>
  <c r="R147" i="4"/>
  <c r="P148" i="4"/>
  <c r="Q148" i="4"/>
  <c r="R148" i="4"/>
  <c r="P149" i="4"/>
  <c r="Q149" i="4"/>
  <c r="R149" i="4"/>
  <c r="P151" i="4"/>
  <c r="Q151" i="4"/>
  <c r="R151" i="4"/>
  <c r="P152" i="4"/>
  <c r="Q152" i="4"/>
  <c r="R152" i="4"/>
  <c r="P153" i="4"/>
  <c r="Q153" i="4"/>
  <c r="R153" i="4"/>
  <c r="P154" i="4"/>
  <c r="Q154" i="4"/>
  <c r="R154" i="4"/>
  <c r="P155" i="4"/>
  <c r="Q155" i="4"/>
  <c r="R155" i="4"/>
  <c r="P156" i="4"/>
  <c r="Q156" i="4"/>
  <c r="R156" i="4"/>
  <c r="P157" i="4"/>
  <c r="Q157" i="4"/>
  <c r="R157" i="4"/>
  <c r="P158" i="4"/>
  <c r="Q158" i="4"/>
  <c r="R158" i="4"/>
  <c r="P159" i="4"/>
  <c r="Q159" i="4"/>
  <c r="R159" i="4"/>
  <c r="P160" i="4"/>
  <c r="Q160" i="4"/>
  <c r="R160" i="4"/>
  <c r="P161" i="4"/>
  <c r="Q161" i="4"/>
  <c r="R161" i="4"/>
  <c r="P162" i="4"/>
  <c r="Q162" i="4"/>
  <c r="R162" i="4"/>
  <c r="P163" i="4"/>
  <c r="Q163" i="4"/>
  <c r="R163" i="4"/>
  <c r="P164" i="4"/>
  <c r="Q164" i="4"/>
  <c r="R164" i="4"/>
  <c r="P165" i="4"/>
  <c r="Q165" i="4"/>
  <c r="R165" i="4"/>
  <c r="P166" i="4"/>
  <c r="Q166" i="4"/>
  <c r="R166" i="4"/>
  <c r="P167" i="4"/>
  <c r="Q167" i="4"/>
  <c r="R167" i="4"/>
  <c r="P168" i="4"/>
  <c r="Q168" i="4"/>
  <c r="R168" i="4"/>
  <c r="P169" i="4"/>
  <c r="Q169" i="4"/>
  <c r="R169" i="4"/>
  <c r="P170" i="4"/>
  <c r="Q170" i="4"/>
  <c r="R170" i="4"/>
  <c r="P171" i="4"/>
  <c r="Q171" i="4"/>
  <c r="R171" i="4"/>
  <c r="P172" i="4"/>
  <c r="Q172" i="4"/>
  <c r="R172" i="4"/>
  <c r="P173" i="4"/>
  <c r="Q173" i="4"/>
  <c r="R173" i="4"/>
  <c r="P174" i="4"/>
  <c r="Q174" i="4"/>
  <c r="R174" i="4"/>
  <c r="P175" i="4"/>
  <c r="Q175" i="4"/>
  <c r="R175" i="4"/>
  <c r="P176" i="4"/>
  <c r="Q176" i="4"/>
  <c r="R176" i="4"/>
  <c r="P177" i="4"/>
  <c r="Q177" i="4"/>
  <c r="R177" i="4"/>
  <c r="P178" i="4"/>
  <c r="Q178" i="4"/>
  <c r="R178" i="4"/>
  <c r="P179" i="4"/>
  <c r="Q179" i="4"/>
  <c r="R179" i="4"/>
  <c r="P180" i="4"/>
  <c r="Q180" i="4"/>
  <c r="R180" i="4"/>
  <c r="P181" i="4"/>
  <c r="Q181" i="4"/>
  <c r="R181" i="4"/>
  <c r="P182" i="4"/>
  <c r="Q182" i="4"/>
  <c r="R182" i="4"/>
  <c r="P183" i="4"/>
  <c r="Q183" i="4"/>
  <c r="R183" i="4"/>
  <c r="P184" i="4"/>
  <c r="Q184" i="4"/>
  <c r="R184" i="4"/>
  <c r="P185" i="4"/>
  <c r="Q185" i="4"/>
  <c r="R185" i="4"/>
  <c r="P186" i="4"/>
  <c r="Q186" i="4"/>
  <c r="R186" i="4"/>
  <c r="P187" i="4"/>
  <c r="Q187" i="4"/>
  <c r="R187" i="4"/>
  <c r="P188" i="4"/>
  <c r="Q188" i="4"/>
  <c r="R188" i="4"/>
  <c r="P189" i="4"/>
  <c r="Q189" i="4"/>
  <c r="R189" i="4"/>
  <c r="P190" i="4"/>
  <c r="Q190" i="4"/>
  <c r="R190" i="4"/>
  <c r="P191" i="4"/>
  <c r="Q191" i="4"/>
  <c r="R191" i="4"/>
  <c r="P192" i="4"/>
  <c r="Q192" i="4"/>
  <c r="R192" i="4"/>
  <c r="P193" i="4"/>
  <c r="Q193" i="4"/>
  <c r="R193" i="4"/>
  <c r="P194" i="4"/>
  <c r="Q194" i="4"/>
  <c r="R194" i="4"/>
  <c r="P195" i="4"/>
  <c r="Q195" i="4"/>
  <c r="R195" i="4"/>
  <c r="P196" i="4"/>
  <c r="Q196" i="4"/>
  <c r="R196" i="4"/>
  <c r="P197" i="4"/>
  <c r="Q197" i="4"/>
  <c r="R197" i="4"/>
  <c r="P198" i="4"/>
  <c r="Q198" i="4"/>
  <c r="R198" i="4"/>
  <c r="P199" i="4"/>
  <c r="Q199" i="4"/>
  <c r="R199" i="4"/>
  <c r="P200" i="4"/>
  <c r="Q200" i="4"/>
  <c r="R200" i="4"/>
  <c r="P201" i="4"/>
  <c r="Q201" i="4"/>
  <c r="R201" i="4"/>
  <c r="P202" i="4"/>
  <c r="Q202" i="4"/>
  <c r="R202" i="4"/>
  <c r="P203" i="4"/>
  <c r="Q203" i="4"/>
  <c r="R203" i="4"/>
  <c r="P204" i="4"/>
  <c r="Q204" i="4"/>
  <c r="R204" i="4"/>
  <c r="P205" i="4"/>
  <c r="Q205" i="4"/>
  <c r="R205" i="4"/>
  <c r="P206" i="4"/>
  <c r="Q206" i="4"/>
  <c r="R206" i="4"/>
  <c r="P207" i="4"/>
  <c r="Q207" i="4"/>
  <c r="R207" i="4"/>
  <c r="P208" i="4"/>
  <c r="Q208" i="4"/>
  <c r="R208" i="4"/>
  <c r="P209" i="4"/>
  <c r="Q209" i="4"/>
  <c r="R209" i="4"/>
  <c r="P210" i="4"/>
  <c r="Q210" i="4"/>
  <c r="R210" i="4"/>
  <c r="P211" i="4"/>
  <c r="Q211" i="4"/>
  <c r="R211" i="4"/>
  <c r="P212" i="4"/>
  <c r="Q212" i="4"/>
  <c r="R212" i="4"/>
  <c r="P213" i="4"/>
  <c r="Q213" i="4"/>
  <c r="R213" i="4"/>
  <c r="P214" i="4"/>
  <c r="Q214" i="4"/>
  <c r="R214" i="4"/>
  <c r="P215" i="4"/>
  <c r="Q215" i="4"/>
  <c r="R215" i="4"/>
  <c r="P216" i="4"/>
  <c r="Q216" i="4"/>
  <c r="R216" i="4"/>
  <c r="P217" i="4"/>
  <c r="Q217" i="4"/>
  <c r="R217" i="4"/>
  <c r="P218" i="4"/>
  <c r="Q218" i="4"/>
  <c r="R218" i="4"/>
  <c r="P219" i="4"/>
  <c r="Q219" i="4"/>
  <c r="R219" i="4"/>
  <c r="P220" i="4"/>
  <c r="Q220" i="4"/>
  <c r="R220" i="4"/>
  <c r="P221" i="4"/>
  <c r="Q221" i="4"/>
  <c r="R221" i="4"/>
  <c r="P222" i="4"/>
  <c r="Q222" i="4"/>
  <c r="R222" i="4"/>
  <c r="P224" i="4"/>
  <c r="Q224" i="4"/>
  <c r="R224" i="4"/>
  <c r="Q225" i="4"/>
  <c r="R225" i="4"/>
  <c r="P226" i="4"/>
  <c r="Q226" i="4"/>
  <c r="R226" i="4"/>
  <c r="P227" i="4"/>
  <c r="Q227" i="4"/>
  <c r="R227" i="4"/>
  <c r="P228" i="4"/>
  <c r="Q228" i="4"/>
  <c r="R228" i="4"/>
  <c r="P229" i="4"/>
  <c r="Q229" i="4"/>
  <c r="R229" i="4"/>
  <c r="P230" i="4"/>
  <c r="Q230" i="4"/>
  <c r="R230" i="4"/>
  <c r="P231" i="4"/>
  <c r="Q231" i="4"/>
  <c r="R231" i="4"/>
  <c r="P232" i="4"/>
  <c r="Q232" i="4"/>
  <c r="R232" i="4"/>
  <c r="P233" i="4"/>
  <c r="Q233" i="4"/>
  <c r="R233" i="4"/>
  <c r="P234" i="4"/>
  <c r="Q234" i="4"/>
  <c r="R234" i="4"/>
  <c r="P235" i="4"/>
  <c r="Q235" i="4"/>
  <c r="R235" i="4"/>
  <c r="P236" i="4"/>
  <c r="Q236" i="4"/>
  <c r="R236" i="4"/>
  <c r="P237" i="4"/>
  <c r="Q237" i="4"/>
  <c r="R237" i="4"/>
  <c r="P238" i="4"/>
  <c r="Q238" i="4"/>
  <c r="R238" i="4"/>
  <c r="P239" i="4"/>
  <c r="Q239" i="4"/>
  <c r="R239" i="4"/>
  <c r="P240" i="4"/>
  <c r="Q240" i="4"/>
  <c r="R240" i="4"/>
  <c r="P241" i="4"/>
  <c r="Q241" i="4"/>
  <c r="R241" i="4"/>
  <c r="P242" i="4"/>
  <c r="Q242" i="4"/>
  <c r="R242" i="4"/>
  <c r="P243" i="4"/>
  <c r="Q243" i="4"/>
  <c r="R243" i="4"/>
  <c r="P244" i="4"/>
  <c r="Q244" i="4"/>
  <c r="R244" i="4"/>
  <c r="P245" i="4"/>
  <c r="Q245" i="4"/>
  <c r="R245" i="4"/>
  <c r="P246" i="4"/>
  <c r="Q246" i="4"/>
  <c r="R246" i="4"/>
  <c r="P247" i="4"/>
  <c r="Q247" i="4"/>
  <c r="R247" i="4"/>
  <c r="P248" i="4"/>
  <c r="Q248" i="4"/>
  <c r="R248" i="4"/>
  <c r="P249" i="4"/>
  <c r="Q249" i="4"/>
  <c r="R249" i="4"/>
  <c r="P250" i="4"/>
  <c r="Q250" i="4"/>
  <c r="R250" i="4"/>
  <c r="P251" i="4"/>
  <c r="Q251" i="4"/>
  <c r="R251" i="4"/>
  <c r="P252" i="4"/>
  <c r="Q252" i="4"/>
  <c r="R252" i="4"/>
  <c r="P253" i="4"/>
  <c r="Q253" i="4"/>
  <c r="R253" i="4"/>
  <c r="P254" i="4"/>
  <c r="Q254" i="4"/>
  <c r="R254" i="4"/>
  <c r="P255" i="4"/>
  <c r="Q255" i="4"/>
  <c r="R255" i="4"/>
  <c r="P256" i="4"/>
  <c r="Q256" i="4"/>
  <c r="R256" i="4"/>
  <c r="P257" i="4"/>
  <c r="Q257" i="4"/>
  <c r="R257" i="4"/>
  <c r="P259" i="4"/>
  <c r="Q259" i="4"/>
  <c r="R259" i="4"/>
  <c r="P261" i="4"/>
  <c r="Q261" i="4"/>
  <c r="R261" i="4"/>
  <c r="P263" i="4"/>
  <c r="Q263" i="4"/>
  <c r="R263" i="4"/>
  <c r="P264" i="4"/>
  <c r="Q264" i="4"/>
  <c r="R264" i="4"/>
  <c r="Q265" i="4"/>
  <c r="R265" i="4"/>
  <c r="Q266" i="4"/>
  <c r="R266" i="4"/>
  <c r="Q267" i="4"/>
  <c r="R267" i="4"/>
  <c r="Q268" i="4"/>
  <c r="R268" i="4"/>
  <c r="Q269" i="4"/>
  <c r="R269" i="4"/>
  <c r="Q270" i="4"/>
  <c r="R270" i="4"/>
  <c r="Q271" i="4"/>
  <c r="R271" i="4"/>
  <c r="Q272" i="4"/>
  <c r="R272" i="4"/>
  <c r="Q273" i="4"/>
  <c r="R273" i="4"/>
  <c r="Q274" i="4"/>
  <c r="R274" i="4"/>
  <c r="Q275" i="4"/>
  <c r="R275" i="4"/>
  <c r="Q276" i="4"/>
  <c r="R276" i="4"/>
  <c r="Q277" i="4"/>
  <c r="R277" i="4"/>
  <c r="Q278" i="4"/>
  <c r="R278" i="4"/>
  <c r="Q279" i="4"/>
  <c r="R279" i="4"/>
  <c r="Q280" i="4"/>
  <c r="R280" i="4"/>
  <c r="Q281" i="4"/>
  <c r="R281" i="4"/>
  <c r="P282" i="4"/>
  <c r="Q282" i="4"/>
  <c r="R282" i="4"/>
  <c r="Q283" i="4"/>
  <c r="R283" i="4"/>
  <c r="P284" i="4"/>
  <c r="Q284" i="4"/>
  <c r="R284" i="4"/>
  <c r="P285" i="4"/>
  <c r="Q285" i="4"/>
  <c r="R285" i="4"/>
  <c r="P286" i="4"/>
  <c r="Q286" i="4"/>
  <c r="R286" i="4"/>
  <c r="P287" i="4"/>
  <c r="Q287" i="4"/>
  <c r="R287" i="4"/>
  <c r="P288" i="4"/>
  <c r="Q288" i="4"/>
  <c r="R288" i="4"/>
  <c r="P289" i="4"/>
  <c r="Q289" i="4"/>
  <c r="R289" i="4"/>
  <c r="P290" i="4"/>
  <c r="Q290" i="4"/>
  <c r="R290" i="4"/>
  <c r="P291" i="4"/>
  <c r="Q291" i="4"/>
  <c r="R291" i="4"/>
  <c r="P292" i="4"/>
  <c r="Q292" i="4"/>
  <c r="R292" i="4"/>
  <c r="P293" i="4"/>
  <c r="Q293" i="4"/>
  <c r="R293" i="4"/>
  <c r="P294" i="4"/>
  <c r="Q294" i="4"/>
  <c r="R294" i="4"/>
  <c r="P295" i="4"/>
  <c r="Q295" i="4"/>
  <c r="R295" i="4"/>
  <c r="P296" i="4"/>
  <c r="Q296" i="4"/>
  <c r="R296" i="4"/>
  <c r="P297" i="4"/>
  <c r="Q297" i="4"/>
  <c r="R297" i="4"/>
  <c r="P298" i="4"/>
  <c r="Q298" i="4"/>
  <c r="R298" i="4"/>
  <c r="P299" i="4"/>
  <c r="Q299" i="4"/>
  <c r="R299" i="4"/>
  <c r="P300" i="4"/>
  <c r="Q300" i="4"/>
  <c r="R300" i="4"/>
  <c r="P301" i="4"/>
  <c r="Q301" i="4"/>
  <c r="R301" i="4"/>
  <c r="P302" i="4"/>
  <c r="Q302" i="4"/>
  <c r="R302" i="4"/>
  <c r="P303" i="4"/>
  <c r="Q303" i="4"/>
  <c r="R303" i="4"/>
  <c r="P304" i="4"/>
  <c r="Q304" i="4"/>
  <c r="R304" i="4"/>
  <c r="P305" i="4"/>
  <c r="Q305" i="4"/>
  <c r="R305" i="4"/>
  <c r="P306" i="4"/>
  <c r="Q306" i="4"/>
  <c r="R306" i="4"/>
  <c r="P307" i="4"/>
  <c r="Q307" i="4"/>
  <c r="R307" i="4"/>
  <c r="P308" i="4"/>
  <c r="Q308" i="4"/>
  <c r="R308" i="4"/>
  <c r="P309" i="4"/>
  <c r="Q309" i="4"/>
  <c r="R309" i="4"/>
  <c r="P310" i="4"/>
  <c r="Q310" i="4"/>
  <c r="R310" i="4"/>
  <c r="P311" i="4"/>
  <c r="Q311" i="4"/>
  <c r="R311" i="4"/>
  <c r="P312" i="4"/>
  <c r="Q312" i="4"/>
  <c r="R312" i="4"/>
  <c r="P313" i="4"/>
  <c r="Q313" i="4"/>
  <c r="R313" i="4"/>
  <c r="P314" i="4"/>
  <c r="Q314" i="4"/>
  <c r="R314" i="4"/>
  <c r="P315" i="4"/>
  <c r="Q315" i="4"/>
  <c r="R315" i="4"/>
  <c r="P316" i="4"/>
  <c r="Q316" i="4"/>
  <c r="R316" i="4"/>
  <c r="P317" i="4"/>
  <c r="Q317" i="4"/>
  <c r="R317" i="4"/>
  <c r="P318" i="4"/>
  <c r="Q318" i="4"/>
  <c r="R318" i="4"/>
  <c r="P319" i="4"/>
  <c r="Q319" i="4"/>
  <c r="R319" i="4"/>
  <c r="P320" i="4"/>
  <c r="Q320" i="4"/>
  <c r="R320" i="4"/>
  <c r="P321" i="4"/>
  <c r="Q321" i="4"/>
  <c r="R321" i="4"/>
  <c r="P323" i="4"/>
  <c r="Q323" i="4"/>
  <c r="R323" i="4"/>
  <c r="P325" i="4"/>
  <c r="Q325" i="4"/>
  <c r="R325" i="4"/>
  <c r="Q326" i="4"/>
  <c r="R326" i="4"/>
  <c r="Q327" i="4"/>
  <c r="R327" i="4"/>
  <c r="Q328" i="4"/>
  <c r="R328" i="4"/>
  <c r="Q329" i="4"/>
  <c r="R329" i="4"/>
  <c r="Q330" i="4"/>
  <c r="R330" i="4"/>
  <c r="Q331" i="4"/>
  <c r="R331" i="4"/>
  <c r="Q332" i="4"/>
  <c r="R332" i="4"/>
  <c r="Q333" i="4"/>
  <c r="R333" i="4"/>
  <c r="P334" i="4"/>
  <c r="Q334" i="4"/>
  <c r="R334" i="4"/>
  <c r="P335" i="4"/>
  <c r="Q335" i="4"/>
  <c r="R335" i="4"/>
  <c r="P336" i="4"/>
  <c r="Q336" i="4"/>
  <c r="R336" i="4"/>
  <c r="P337" i="4"/>
  <c r="Q337" i="4"/>
  <c r="R337" i="4"/>
  <c r="P338" i="4"/>
  <c r="Q338" i="4"/>
  <c r="R338" i="4"/>
  <c r="P339" i="4"/>
  <c r="Q339" i="4"/>
  <c r="R339" i="4"/>
  <c r="P340" i="4"/>
  <c r="Q340" i="4"/>
  <c r="R340" i="4"/>
  <c r="P341" i="4"/>
  <c r="Q341" i="4"/>
  <c r="R341" i="4"/>
  <c r="P342" i="4"/>
  <c r="Q342" i="4"/>
  <c r="R342" i="4"/>
  <c r="P343" i="4"/>
  <c r="Q343" i="4"/>
  <c r="R343" i="4"/>
  <c r="P344" i="4"/>
  <c r="Q344" i="4"/>
  <c r="R344" i="4"/>
  <c r="P345" i="4"/>
  <c r="Q345" i="4"/>
  <c r="R345" i="4"/>
  <c r="P346" i="4"/>
  <c r="Q346" i="4"/>
  <c r="R346" i="4"/>
  <c r="P347" i="4"/>
  <c r="Q347" i="4"/>
  <c r="R347" i="4"/>
  <c r="P348" i="4"/>
  <c r="Q348" i="4"/>
  <c r="R348" i="4"/>
  <c r="P349" i="4"/>
  <c r="Q349" i="4"/>
  <c r="R349" i="4"/>
  <c r="P350" i="4"/>
  <c r="Q350" i="4"/>
  <c r="R350" i="4"/>
  <c r="P351" i="4"/>
  <c r="Q351" i="4"/>
  <c r="R351" i="4"/>
  <c r="P352" i="4"/>
  <c r="Q352" i="4"/>
  <c r="R352" i="4"/>
  <c r="P353" i="4"/>
  <c r="Q353" i="4"/>
  <c r="R353" i="4"/>
  <c r="P354" i="4"/>
  <c r="Q354" i="4"/>
  <c r="R354" i="4"/>
  <c r="P355" i="4"/>
  <c r="Q355" i="4"/>
  <c r="R355" i="4"/>
  <c r="P356" i="4"/>
  <c r="Q356" i="4"/>
  <c r="R356" i="4"/>
  <c r="P357" i="4"/>
  <c r="Q357" i="4"/>
  <c r="R357" i="4"/>
  <c r="P358" i="4"/>
  <c r="Q358" i="4"/>
  <c r="R358" i="4"/>
  <c r="P359" i="4"/>
  <c r="Q359" i="4"/>
  <c r="R359" i="4"/>
  <c r="P360" i="4"/>
  <c r="Q360" i="4"/>
  <c r="R360" i="4"/>
  <c r="P361" i="4"/>
  <c r="Q361" i="4"/>
  <c r="R361" i="4"/>
  <c r="P362" i="4"/>
  <c r="Q362" i="4"/>
  <c r="R362" i="4"/>
  <c r="P364" i="4"/>
  <c r="Q364" i="4"/>
  <c r="R364" i="4"/>
  <c r="P365" i="4"/>
  <c r="Q365" i="4"/>
  <c r="R365" i="4"/>
  <c r="P366" i="4"/>
  <c r="Q366" i="4"/>
  <c r="R366" i="4"/>
  <c r="P367" i="4"/>
  <c r="Q367" i="4"/>
  <c r="R367" i="4"/>
  <c r="P368" i="4"/>
  <c r="Q368" i="4"/>
  <c r="R368" i="4"/>
  <c r="P369" i="4"/>
  <c r="Q369" i="4"/>
  <c r="R369" i="4"/>
  <c r="P370" i="4"/>
  <c r="Q370" i="4"/>
  <c r="R370" i="4"/>
  <c r="P371" i="4"/>
  <c r="Q371" i="4"/>
  <c r="R371" i="4"/>
  <c r="P372" i="4"/>
  <c r="Q372" i="4"/>
  <c r="R372" i="4"/>
  <c r="P373" i="4"/>
  <c r="Q373" i="4"/>
  <c r="R373" i="4"/>
  <c r="P374" i="4"/>
  <c r="Q374" i="4"/>
  <c r="R374" i="4"/>
  <c r="P375" i="4"/>
  <c r="Q375" i="4"/>
  <c r="R375" i="4"/>
  <c r="P379" i="4"/>
  <c r="Q379" i="4"/>
  <c r="R379" i="4"/>
  <c r="P381" i="4"/>
  <c r="Q381" i="4"/>
  <c r="R381" i="4"/>
  <c r="P382" i="4"/>
  <c r="Q382" i="4"/>
  <c r="R382" i="4"/>
  <c r="P383" i="4"/>
  <c r="Q383" i="4"/>
  <c r="R383" i="4"/>
  <c r="P384" i="4"/>
  <c r="Q384" i="4"/>
  <c r="R384" i="4"/>
  <c r="P385" i="4"/>
  <c r="Q385" i="4"/>
  <c r="R385" i="4"/>
  <c r="P386" i="4"/>
  <c r="Q386" i="4"/>
  <c r="R386" i="4"/>
  <c r="Q387" i="4"/>
  <c r="R387" i="4"/>
  <c r="Q388" i="4"/>
  <c r="R388" i="4"/>
  <c r="Q389" i="4"/>
  <c r="R389" i="4"/>
  <c r="P390" i="4"/>
  <c r="Q390" i="4"/>
  <c r="R390" i="4"/>
  <c r="P391" i="4"/>
  <c r="Q391" i="4"/>
  <c r="R391" i="4"/>
  <c r="P392" i="4"/>
  <c r="Q392" i="4"/>
  <c r="R392" i="4"/>
  <c r="P393" i="4"/>
  <c r="Q393" i="4"/>
  <c r="R393" i="4"/>
  <c r="P394" i="4"/>
  <c r="Q394" i="4"/>
  <c r="R394" i="4"/>
  <c r="P395" i="4"/>
  <c r="Q395" i="4"/>
  <c r="R395" i="4"/>
  <c r="P396" i="4"/>
  <c r="Q396" i="4"/>
  <c r="R396" i="4"/>
  <c r="P397" i="4"/>
  <c r="Q397" i="4"/>
  <c r="R397" i="4"/>
  <c r="P398" i="4"/>
  <c r="Q398" i="4"/>
  <c r="R398" i="4"/>
  <c r="P399" i="4"/>
  <c r="Q399" i="4"/>
  <c r="R399" i="4"/>
  <c r="P400" i="4"/>
  <c r="Q400" i="4"/>
  <c r="R400" i="4"/>
  <c r="P401" i="4"/>
  <c r="Q401" i="4"/>
  <c r="R401" i="4"/>
  <c r="P402" i="4"/>
  <c r="Q402" i="4"/>
  <c r="R402" i="4"/>
  <c r="P403" i="4"/>
  <c r="Q403" i="4"/>
  <c r="R403" i="4"/>
  <c r="P404" i="4"/>
  <c r="Q404" i="4"/>
  <c r="R404" i="4"/>
  <c r="P405" i="4"/>
  <c r="Q405" i="4"/>
  <c r="R405" i="4"/>
  <c r="P406" i="4"/>
  <c r="Q406" i="4"/>
  <c r="R406" i="4"/>
  <c r="P407" i="4"/>
  <c r="Q407" i="4"/>
  <c r="R407" i="4"/>
  <c r="P408" i="4"/>
  <c r="Q408" i="4"/>
  <c r="R408" i="4"/>
  <c r="P409" i="4"/>
  <c r="Q409" i="4"/>
  <c r="R409" i="4"/>
  <c r="P410" i="4"/>
  <c r="Q410" i="4"/>
  <c r="R410" i="4"/>
  <c r="P411" i="4"/>
  <c r="Q411" i="4"/>
  <c r="R411" i="4"/>
  <c r="P412" i="4"/>
  <c r="Q412" i="4"/>
  <c r="R412" i="4"/>
  <c r="P413" i="4"/>
  <c r="Q413" i="4"/>
  <c r="R413" i="4"/>
  <c r="P414" i="4"/>
  <c r="Q414" i="4"/>
  <c r="R414" i="4"/>
  <c r="P415" i="4"/>
  <c r="Q415" i="4"/>
  <c r="R415" i="4"/>
  <c r="P416" i="4"/>
  <c r="Q416" i="4"/>
  <c r="R416" i="4"/>
  <c r="P417" i="4"/>
  <c r="Q417" i="4"/>
  <c r="R417" i="4"/>
  <c r="P418" i="4"/>
  <c r="Q418" i="4"/>
  <c r="R418" i="4"/>
  <c r="P419" i="4"/>
  <c r="Q419" i="4"/>
  <c r="R419" i="4"/>
  <c r="P420" i="4"/>
  <c r="Q420" i="4"/>
  <c r="R420" i="4"/>
  <c r="P421" i="4"/>
  <c r="Q421" i="4"/>
  <c r="R421" i="4"/>
  <c r="P422" i="4"/>
  <c r="Q422" i="4"/>
  <c r="R422" i="4"/>
  <c r="P423" i="4"/>
  <c r="Q423" i="4"/>
  <c r="R423" i="4"/>
  <c r="P424" i="4"/>
  <c r="Q424" i="4"/>
  <c r="R424" i="4"/>
  <c r="P425" i="4"/>
  <c r="Q425" i="4"/>
  <c r="R425" i="4"/>
  <c r="P426" i="4"/>
  <c r="Q426" i="4"/>
  <c r="R426" i="4"/>
  <c r="P427" i="4"/>
  <c r="Q427" i="4"/>
  <c r="R427" i="4"/>
  <c r="P428" i="4"/>
  <c r="Q428" i="4"/>
  <c r="R428" i="4"/>
  <c r="P429" i="4"/>
  <c r="Q429" i="4"/>
  <c r="R429" i="4"/>
  <c r="P430" i="4"/>
  <c r="Q430" i="4"/>
  <c r="R430" i="4"/>
  <c r="P432" i="4"/>
  <c r="Q432" i="4"/>
  <c r="R432" i="4"/>
  <c r="P433" i="4"/>
  <c r="Q433" i="4"/>
  <c r="R433" i="4"/>
  <c r="P434" i="4"/>
  <c r="Q434" i="4"/>
  <c r="R434" i="4"/>
  <c r="P435" i="4"/>
  <c r="Q435" i="4"/>
  <c r="R435" i="4"/>
  <c r="P436" i="4"/>
  <c r="Q436" i="4"/>
  <c r="R436" i="4"/>
  <c r="P437" i="4"/>
  <c r="Q437" i="4"/>
  <c r="R437" i="4"/>
  <c r="P438" i="4"/>
  <c r="Q438" i="4"/>
  <c r="R438" i="4"/>
  <c r="P440" i="4"/>
  <c r="Q440" i="4"/>
  <c r="R440" i="4"/>
  <c r="P441" i="4"/>
  <c r="Q441" i="4"/>
  <c r="R441" i="4"/>
  <c r="P442" i="4"/>
  <c r="Q442" i="4"/>
  <c r="R442" i="4"/>
  <c r="P443" i="4"/>
  <c r="Q443" i="4"/>
  <c r="R443" i="4"/>
  <c r="P444" i="4"/>
  <c r="Q444" i="4"/>
  <c r="R444" i="4"/>
  <c r="P445" i="4"/>
  <c r="Q445" i="4"/>
  <c r="R445" i="4"/>
  <c r="P446" i="4"/>
  <c r="Q446" i="4"/>
  <c r="R446" i="4"/>
  <c r="P447" i="4"/>
  <c r="Q447" i="4"/>
  <c r="R447" i="4"/>
  <c r="P449" i="4"/>
  <c r="Q449" i="4"/>
  <c r="R449" i="4"/>
  <c r="P451" i="4"/>
  <c r="Q451" i="4"/>
  <c r="R451" i="4"/>
  <c r="R452" i="4"/>
  <c r="P453" i="4"/>
  <c r="Q453" i="4"/>
  <c r="R453" i="4"/>
  <c r="P454" i="4"/>
  <c r="Q454" i="4"/>
  <c r="R454" i="4"/>
  <c r="Q455" i="4"/>
  <c r="R455" i="4"/>
  <c r="P456" i="4"/>
  <c r="Q456" i="4"/>
  <c r="R456" i="4"/>
  <c r="P457" i="4"/>
  <c r="Q457" i="4"/>
  <c r="R457" i="4"/>
  <c r="P458" i="4"/>
  <c r="Q458" i="4"/>
  <c r="R458" i="4"/>
  <c r="P459" i="4"/>
  <c r="Q459" i="4"/>
  <c r="R459" i="4"/>
  <c r="P460" i="4"/>
  <c r="Q460" i="4"/>
  <c r="R460" i="4"/>
  <c r="P461" i="4"/>
  <c r="Q461" i="4"/>
  <c r="R461" i="4"/>
  <c r="P462" i="4"/>
  <c r="Q462" i="4"/>
  <c r="R462" i="4"/>
  <c r="P463" i="4"/>
  <c r="Q463" i="4"/>
  <c r="R463" i="4"/>
  <c r="P464" i="4"/>
  <c r="Q464" i="4"/>
  <c r="R464" i="4"/>
  <c r="P465" i="4"/>
  <c r="Q465" i="4"/>
  <c r="R465" i="4"/>
  <c r="P466" i="4"/>
  <c r="Q466" i="4"/>
  <c r="R466" i="4"/>
  <c r="P467" i="4"/>
  <c r="Q467" i="4"/>
  <c r="R467" i="4"/>
  <c r="P469" i="4"/>
  <c r="Q469" i="4"/>
  <c r="R469" i="4"/>
  <c r="P470" i="4"/>
  <c r="Q470" i="4"/>
  <c r="R470" i="4"/>
  <c r="P471" i="4"/>
  <c r="Q471" i="4"/>
  <c r="R471" i="4"/>
  <c r="P472" i="4"/>
  <c r="Q472" i="4"/>
  <c r="R472" i="4"/>
  <c r="P473" i="4"/>
  <c r="Q473" i="4"/>
  <c r="R473" i="4"/>
  <c r="P474" i="4"/>
  <c r="Q474" i="4"/>
  <c r="R474" i="4"/>
  <c r="P475" i="4"/>
  <c r="Q475" i="4"/>
  <c r="R475" i="4"/>
  <c r="P476" i="4"/>
  <c r="Q476" i="4"/>
  <c r="R476" i="4"/>
  <c r="P477" i="4"/>
  <c r="Q477" i="4"/>
  <c r="R477" i="4"/>
  <c r="P478" i="4"/>
  <c r="Q478" i="4"/>
  <c r="R478" i="4"/>
  <c r="P479" i="4"/>
  <c r="Q479" i="4"/>
  <c r="R479" i="4"/>
  <c r="P481" i="4"/>
  <c r="Q481" i="4"/>
  <c r="R481" i="4"/>
  <c r="P482" i="4"/>
  <c r="Q482" i="4"/>
  <c r="R482" i="4"/>
  <c r="P483" i="4"/>
  <c r="Q483" i="4"/>
  <c r="R483" i="4"/>
  <c r="P484" i="4"/>
  <c r="Q484" i="4"/>
  <c r="R484" i="4"/>
  <c r="P486" i="4"/>
  <c r="Q486" i="4"/>
  <c r="R486" i="4"/>
  <c r="R487" i="4"/>
  <c r="P488" i="4"/>
  <c r="Q488" i="4"/>
  <c r="R488" i="4"/>
  <c r="Q489" i="4"/>
  <c r="R489" i="4"/>
  <c r="P490" i="4"/>
  <c r="Q490" i="4"/>
  <c r="R490" i="4"/>
  <c r="P491" i="4"/>
  <c r="Q491" i="4"/>
  <c r="R491" i="4"/>
  <c r="P492" i="4"/>
  <c r="Q492" i="4"/>
  <c r="R492" i="4"/>
  <c r="P493" i="4"/>
  <c r="Q493" i="4"/>
  <c r="R493" i="4"/>
  <c r="P494" i="4"/>
  <c r="Q494" i="4"/>
  <c r="R494" i="4"/>
  <c r="P495" i="4"/>
  <c r="Q495" i="4"/>
  <c r="R495" i="4"/>
  <c r="P496" i="4"/>
  <c r="Q496" i="4"/>
  <c r="R496" i="4"/>
  <c r="P497" i="4"/>
  <c r="Q497" i="4"/>
  <c r="R497" i="4"/>
  <c r="P498" i="4"/>
  <c r="Q498" i="4"/>
  <c r="R498" i="4"/>
  <c r="P499" i="4"/>
  <c r="Q499" i="4"/>
  <c r="R499" i="4"/>
  <c r="P500" i="4"/>
  <c r="Q500" i="4"/>
  <c r="R500" i="4"/>
  <c r="P501" i="4"/>
  <c r="Q501" i="4"/>
  <c r="R501" i="4"/>
  <c r="P502" i="4"/>
  <c r="Q502" i="4"/>
  <c r="R502" i="4"/>
  <c r="P503" i="4"/>
  <c r="Q503" i="4"/>
  <c r="R503" i="4"/>
  <c r="P504" i="4"/>
  <c r="Q504" i="4"/>
  <c r="R504" i="4"/>
  <c r="P505" i="4"/>
  <c r="Q505" i="4"/>
  <c r="R505" i="4"/>
  <c r="P506" i="4"/>
  <c r="Q506" i="4"/>
  <c r="R506" i="4"/>
  <c r="P507" i="4"/>
  <c r="Q507" i="4"/>
  <c r="R507" i="4"/>
  <c r="P508" i="4"/>
  <c r="Q508" i="4"/>
  <c r="R508" i="4"/>
  <c r="P509" i="4"/>
  <c r="Q509" i="4"/>
  <c r="R509" i="4"/>
  <c r="P510" i="4"/>
  <c r="Q510" i="4"/>
  <c r="R510" i="4"/>
  <c r="P511" i="4"/>
  <c r="Q511" i="4"/>
  <c r="R511" i="4"/>
  <c r="P512" i="4"/>
  <c r="Q512" i="4"/>
  <c r="R512" i="4"/>
  <c r="P513" i="4"/>
  <c r="Q513" i="4"/>
  <c r="R513" i="4"/>
  <c r="P514" i="4"/>
  <c r="Q514" i="4"/>
  <c r="R514" i="4"/>
  <c r="P515" i="4"/>
  <c r="Q515" i="4"/>
  <c r="R515" i="4"/>
  <c r="P516" i="4"/>
  <c r="Q516" i="4"/>
  <c r="R516" i="4"/>
  <c r="P517" i="4"/>
  <c r="Q517" i="4"/>
  <c r="R517" i="4"/>
  <c r="P518" i="4"/>
  <c r="Q518" i="4"/>
  <c r="R518" i="4"/>
  <c r="P519" i="4"/>
  <c r="Q519" i="4"/>
  <c r="R519" i="4"/>
  <c r="P520" i="4"/>
  <c r="Q520" i="4"/>
  <c r="R520" i="4"/>
  <c r="P522" i="4"/>
  <c r="Q522" i="4"/>
  <c r="R522" i="4"/>
  <c r="P523" i="4"/>
  <c r="Q523" i="4"/>
  <c r="R523" i="4"/>
  <c r="P524" i="4"/>
  <c r="Q524" i="4"/>
  <c r="R524" i="4"/>
  <c r="P526" i="4"/>
  <c r="Q526" i="4"/>
  <c r="R526" i="4"/>
  <c r="P528" i="4"/>
  <c r="Q528" i="4"/>
  <c r="R528" i="4"/>
  <c r="P530" i="4"/>
  <c r="Q530" i="4"/>
  <c r="R530" i="4"/>
  <c r="P531" i="4"/>
  <c r="Q531" i="4"/>
  <c r="R531" i="4"/>
  <c r="P532" i="4"/>
  <c r="Q532" i="4"/>
  <c r="R532" i="4"/>
  <c r="P533" i="4"/>
  <c r="Q533" i="4"/>
  <c r="R533" i="4"/>
  <c r="Q534" i="4"/>
  <c r="R534" i="4"/>
  <c r="P535" i="4"/>
  <c r="Q535" i="4"/>
  <c r="R535" i="4"/>
  <c r="P536" i="4"/>
  <c r="Q536" i="4"/>
  <c r="R536" i="4"/>
  <c r="P537" i="4"/>
  <c r="Q537" i="4"/>
  <c r="R537" i="4"/>
  <c r="P538" i="4"/>
  <c r="Q538" i="4"/>
  <c r="R538" i="4"/>
  <c r="P539" i="4"/>
  <c r="Q539" i="4"/>
  <c r="R539" i="4"/>
  <c r="P540" i="4"/>
  <c r="Q540" i="4"/>
  <c r="R540" i="4"/>
  <c r="P541" i="4"/>
  <c r="Q541" i="4"/>
  <c r="R541" i="4"/>
  <c r="P542" i="4"/>
  <c r="Q542" i="4"/>
  <c r="R542" i="4"/>
  <c r="P543" i="4"/>
  <c r="Q543" i="4"/>
  <c r="R543" i="4"/>
  <c r="P544" i="4"/>
  <c r="Q544" i="4"/>
  <c r="R544" i="4"/>
  <c r="P545" i="4"/>
  <c r="Q545" i="4"/>
  <c r="R545" i="4"/>
  <c r="P546" i="4"/>
  <c r="Q546" i="4"/>
  <c r="R546" i="4"/>
  <c r="P547" i="4"/>
  <c r="Q547" i="4"/>
  <c r="R547" i="4"/>
  <c r="P548" i="4"/>
  <c r="Q548" i="4"/>
  <c r="R548" i="4"/>
  <c r="P549" i="4"/>
  <c r="Q549" i="4"/>
  <c r="R549" i="4"/>
  <c r="P550" i="4"/>
  <c r="Q550" i="4"/>
  <c r="R550" i="4"/>
  <c r="P551" i="4"/>
  <c r="Q551" i="4"/>
  <c r="R551" i="4"/>
  <c r="P552" i="4"/>
  <c r="Q552" i="4"/>
  <c r="R552" i="4"/>
  <c r="P553" i="4"/>
  <c r="Q553" i="4"/>
  <c r="R553" i="4"/>
  <c r="P555" i="4"/>
  <c r="Q555" i="4"/>
  <c r="R555" i="4"/>
  <c r="P557" i="4"/>
  <c r="Q557" i="4"/>
  <c r="R557" i="4"/>
  <c r="P558" i="4"/>
  <c r="Q558" i="4"/>
  <c r="R558" i="4"/>
  <c r="Q559" i="4"/>
  <c r="R559" i="4"/>
  <c r="Q560" i="4"/>
  <c r="R560" i="4"/>
  <c r="P561" i="4"/>
  <c r="Q561" i="4"/>
  <c r="R561" i="4"/>
  <c r="P562" i="4"/>
  <c r="Q562" i="4"/>
  <c r="R562" i="4"/>
  <c r="P563" i="4"/>
  <c r="Q563" i="4"/>
  <c r="R563" i="4"/>
  <c r="P564" i="4"/>
  <c r="Q564" i="4"/>
  <c r="R564" i="4"/>
  <c r="P565" i="4"/>
  <c r="Q565" i="4"/>
  <c r="R565" i="4"/>
  <c r="P566" i="4"/>
  <c r="Q566" i="4"/>
  <c r="R566" i="4"/>
  <c r="P567" i="4"/>
  <c r="Q567" i="4"/>
  <c r="R567" i="4"/>
  <c r="P568" i="4"/>
  <c r="Q568" i="4"/>
  <c r="R568" i="4"/>
  <c r="P569" i="4"/>
  <c r="Q569" i="4"/>
  <c r="R569" i="4"/>
  <c r="P570" i="4"/>
  <c r="Q570" i="4"/>
  <c r="R570" i="4"/>
  <c r="P571" i="4"/>
  <c r="Q571" i="4"/>
  <c r="R571" i="4"/>
  <c r="P572" i="4"/>
  <c r="Q572" i="4"/>
  <c r="R572" i="4"/>
  <c r="P573" i="4"/>
  <c r="Q573" i="4"/>
  <c r="R573" i="4"/>
  <c r="P574" i="4"/>
  <c r="Q574" i="4"/>
  <c r="R574" i="4"/>
  <c r="P575" i="4"/>
  <c r="Q575" i="4"/>
  <c r="R575" i="4"/>
  <c r="P576" i="4"/>
  <c r="Q576" i="4"/>
  <c r="R576" i="4"/>
  <c r="P577" i="4"/>
  <c r="Q577" i="4"/>
  <c r="R577" i="4"/>
  <c r="P578" i="4"/>
  <c r="Q578" i="4"/>
  <c r="R578" i="4"/>
  <c r="P579" i="4"/>
  <c r="Q579" i="4"/>
  <c r="R579" i="4"/>
  <c r="P580" i="4"/>
  <c r="Q580" i="4"/>
  <c r="R580" i="4"/>
  <c r="P581" i="4"/>
  <c r="Q581" i="4"/>
  <c r="R581" i="4"/>
  <c r="P582" i="4"/>
  <c r="Q582" i="4"/>
  <c r="R582" i="4"/>
  <c r="P583" i="4"/>
  <c r="Q583" i="4"/>
  <c r="R583" i="4"/>
  <c r="P584" i="4"/>
  <c r="Q584" i="4"/>
  <c r="R584" i="4"/>
  <c r="P585" i="4"/>
  <c r="Q585" i="4"/>
  <c r="R585" i="4"/>
  <c r="P586" i="4"/>
  <c r="Q586" i="4"/>
  <c r="R586" i="4"/>
  <c r="P587" i="4"/>
  <c r="Q587" i="4"/>
  <c r="R587" i="4"/>
  <c r="P589" i="4"/>
  <c r="Q589" i="4"/>
  <c r="R589" i="4"/>
  <c r="P590" i="4"/>
  <c r="Q590" i="4"/>
  <c r="R590" i="4"/>
  <c r="P591" i="4"/>
  <c r="Q591" i="4"/>
  <c r="R591" i="4"/>
  <c r="P592" i="4"/>
  <c r="Q592" i="4"/>
  <c r="R592" i="4"/>
  <c r="P593" i="4"/>
  <c r="Q593" i="4"/>
  <c r="R593" i="4"/>
  <c r="P594" i="4"/>
  <c r="Q594" i="4"/>
  <c r="R594" i="4"/>
  <c r="P595" i="4"/>
  <c r="Q595" i="4"/>
  <c r="R595" i="4"/>
  <c r="P596" i="4"/>
  <c r="Q596" i="4"/>
  <c r="R596" i="4"/>
  <c r="P597" i="4"/>
  <c r="Q597" i="4"/>
  <c r="R597" i="4"/>
  <c r="P598" i="4"/>
  <c r="Q598" i="4"/>
  <c r="R598" i="4"/>
  <c r="P599" i="4"/>
  <c r="Q599" i="4"/>
  <c r="R599" i="4"/>
  <c r="P600" i="4"/>
  <c r="Q600" i="4"/>
  <c r="R600" i="4"/>
  <c r="P601" i="4"/>
  <c r="Q601" i="4"/>
  <c r="R601" i="4"/>
  <c r="P602" i="4"/>
  <c r="Q602" i="4"/>
  <c r="R602" i="4"/>
  <c r="P603" i="4"/>
  <c r="Q603" i="4"/>
  <c r="R603" i="4"/>
  <c r="P604" i="4"/>
  <c r="Q604" i="4"/>
  <c r="R604" i="4"/>
  <c r="P606" i="4"/>
  <c r="Q606" i="4"/>
  <c r="R606" i="4"/>
  <c r="P608" i="4"/>
  <c r="Q608" i="4"/>
  <c r="R608" i="4"/>
  <c r="P609" i="4"/>
  <c r="Q609" i="4"/>
  <c r="R609" i="4"/>
  <c r="P610" i="4"/>
  <c r="Q610" i="4"/>
  <c r="R610" i="4"/>
  <c r="P611" i="4"/>
  <c r="Q611" i="4"/>
  <c r="R611" i="4"/>
  <c r="P612" i="4"/>
  <c r="Q612" i="4"/>
  <c r="R612" i="4"/>
  <c r="P613" i="4"/>
  <c r="Q613" i="4"/>
  <c r="R613" i="4"/>
  <c r="P614" i="4"/>
  <c r="Q614" i="4"/>
  <c r="R614" i="4"/>
  <c r="P615" i="4"/>
  <c r="Q615" i="4"/>
  <c r="R615" i="4"/>
  <c r="P616" i="4"/>
  <c r="Q616" i="4"/>
  <c r="R616" i="4"/>
  <c r="P617" i="4"/>
  <c r="Q617" i="4"/>
  <c r="R617" i="4"/>
  <c r="P618" i="4"/>
  <c r="Q618" i="4"/>
  <c r="R618" i="4"/>
  <c r="P619" i="4"/>
  <c r="Q619" i="4"/>
  <c r="R619" i="4"/>
  <c r="P620" i="4"/>
  <c r="Q620" i="4"/>
  <c r="R620" i="4"/>
  <c r="P621" i="4"/>
  <c r="Q621" i="4"/>
  <c r="R621" i="4"/>
  <c r="P622" i="4"/>
  <c r="Q622" i="4"/>
  <c r="R622" i="4"/>
  <c r="P623" i="4"/>
  <c r="Q623" i="4"/>
  <c r="R623" i="4"/>
  <c r="P624" i="4"/>
  <c r="Q624" i="4"/>
  <c r="R624" i="4"/>
  <c r="P625" i="4"/>
  <c r="Q625" i="4"/>
  <c r="R625" i="4"/>
  <c r="P626" i="4"/>
  <c r="Q626" i="4"/>
  <c r="R626" i="4"/>
  <c r="P627" i="4"/>
  <c r="Q627" i="4"/>
  <c r="R627" i="4"/>
  <c r="P628" i="4"/>
  <c r="Q628" i="4"/>
  <c r="R628" i="4"/>
  <c r="P629" i="4"/>
  <c r="Q629" i="4"/>
  <c r="R629" i="4"/>
  <c r="P630" i="4"/>
  <c r="Q630" i="4"/>
  <c r="R630" i="4"/>
  <c r="P631" i="4"/>
  <c r="Q631" i="4"/>
  <c r="R631" i="4"/>
  <c r="P632" i="4"/>
  <c r="Q632" i="4"/>
  <c r="R632" i="4"/>
  <c r="P633" i="4"/>
  <c r="Q633" i="4"/>
  <c r="R633" i="4"/>
  <c r="P634" i="4"/>
  <c r="Q634" i="4"/>
  <c r="R634" i="4"/>
  <c r="Q635" i="4"/>
  <c r="R635" i="4"/>
  <c r="P636" i="4"/>
  <c r="Q636" i="4"/>
  <c r="R636" i="4"/>
  <c r="P637" i="4"/>
  <c r="Q637" i="4"/>
  <c r="R637" i="4"/>
  <c r="P638" i="4"/>
  <c r="Q638" i="4"/>
  <c r="R638" i="4"/>
  <c r="P639" i="4"/>
  <c r="Q639" i="4"/>
  <c r="R639" i="4"/>
  <c r="P640" i="4"/>
  <c r="Q640" i="4"/>
  <c r="R640" i="4"/>
  <c r="P641" i="4"/>
  <c r="Q641" i="4"/>
  <c r="R641" i="4"/>
  <c r="P642" i="4"/>
  <c r="Q642" i="4"/>
  <c r="R642" i="4"/>
  <c r="P643" i="4"/>
  <c r="Q643" i="4"/>
  <c r="R643" i="4"/>
  <c r="P644" i="4"/>
  <c r="Q644" i="4"/>
  <c r="R644" i="4"/>
  <c r="P646" i="4"/>
  <c r="Q646" i="4"/>
  <c r="R646" i="4"/>
  <c r="P648" i="4"/>
  <c r="Q648" i="4"/>
  <c r="R648" i="4"/>
  <c r="P650" i="4"/>
  <c r="Q650" i="4"/>
  <c r="R650" i="4"/>
  <c r="Q651" i="4"/>
  <c r="R651" i="4"/>
  <c r="P652" i="4"/>
  <c r="Q652" i="4"/>
  <c r="R652" i="4"/>
  <c r="V651" i="4"/>
  <c r="V649" i="4" s="1"/>
  <c r="V647" i="4" s="1"/>
  <c r="V645" i="4" s="1"/>
  <c r="X649" i="4"/>
  <c r="W649" i="4"/>
  <c r="W647" i="4" s="1"/>
  <c r="W645" i="4" s="1"/>
  <c r="X647" i="4"/>
  <c r="X645" i="4" s="1"/>
  <c r="V635" i="4"/>
  <c r="V607" i="4" s="1"/>
  <c r="V605" i="4" s="1"/>
  <c r="V588" i="4" s="1"/>
  <c r="X607" i="4"/>
  <c r="W607" i="4"/>
  <c r="W605" i="4" s="1"/>
  <c r="W588" i="4" s="1"/>
  <c r="X605" i="4"/>
  <c r="X588" i="4" s="1"/>
  <c r="V560" i="4"/>
  <c r="V559" i="4"/>
  <c r="X556" i="4"/>
  <c r="X554" i="4" s="1"/>
  <c r="W556" i="4"/>
  <c r="W554" i="4" s="1"/>
  <c r="V556" i="4"/>
  <c r="V554" i="4" s="1"/>
  <c r="V534" i="4"/>
  <c r="V529" i="4" s="1"/>
  <c r="V527" i="4" s="1"/>
  <c r="V525" i="4" s="1"/>
  <c r="X529" i="4"/>
  <c r="W529" i="4"/>
  <c r="W527" i="4" s="1"/>
  <c r="X527" i="4"/>
  <c r="X521" i="4"/>
  <c r="W521" i="4"/>
  <c r="V521" i="4"/>
  <c r="V489" i="4"/>
  <c r="V487" i="4" s="1"/>
  <c r="V485" i="4" s="1"/>
  <c r="W487" i="4"/>
  <c r="W485" i="4" s="1"/>
  <c r="X485" i="4"/>
  <c r="X480" i="4"/>
  <c r="X468" i="4" s="1"/>
  <c r="W480" i="4"/>
  <c r="V480" i="4"/>
  <c r="V455" i="4"/>
  <c r="W452" i="4"/>
  <c r="V452" i="4" s="1"/>
  <c r="V450" i="4" s="1"/>
  <c r="X450" i="4"/>
  <c r="X439" i="4"/>
  <c r="X431" i="4" s="1"/>
  <c r="W439" i="4"/>
  <c r="V439" i="4"/>
  <c r="V431" i="4" s="1"/>
  <c r="W431" i="4"/>
  <c r="V389" i="4"/>
  <c r="V388" i="4"/>
  <c r="V387" i="4"/>
  <c r="X380" i="4"/>
  <c r="W380" i="4"/>
  <c r="W378" i="4" s="1"/>
  <c r="X378" i="4"/>
  <c r="V333" i="4"/>
  <c r="V332" i="4"/>
  <c r="V331" i="4"/>
  <c r="V330" i="4"/>
  <c r="V329" i="4"/>
  <c r="V328" i="4"/>
  <c r="V327" i="4"/>
  <c r="V326" i="4"/>
  <c r="X324" i="4"/>
  <c r="X322" i="4" s="1"/>
  <c r="W324" i="4"/>
  <c r="W322" i="4" s="1"/>
  <c r="V283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X262" i="4"/>
  <c r="X260" i="4" s="1"/>
  <c r="X258" i="4" s="1"/>
  <c r="W262" i="4"/>
  <c r="W260" i="4" s="1"/>
  <c r="V225" i="4"/>
  <c r="V223" i="4" s="1"/>
  <c r="X223" i="4"/>
  <c r="W223" i="4"/>
  <c r="X150" i="4"/>
  <c r="W150" i="4"/>
  <c r="V150" i="4"/>
  <c r="X138" i="4"/>
  <c r="W138" i="4"/>
  <c r="V138" i="4"/>
  <c r="X130" i="4"/>
  <c r="X120" i="4" s="1"/>
  <c r="W130" i="4"/>
  <c r="V130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X78" i="4"/>
  <c r="X76" i="4" s="1"/>
  <c r="W78" i="4"/>
  <c r="W76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X15" i="4"/>
  <c r="X13" i="4" s="1"/>
  <c r="X11" i="4" s="1"/>
  <c r="W15" i="4"/>
  <c r="W13" i="4" s="1"/>
  <c r="S651" i="4"/>
  <c r="S649" i="4" s="1"/>
  <c r="S647" i="4" s="1"/>
  <c r="S645" i="4" s="1"/>
  <c r="U649" i="4"/>
  <c r="T649" i="4"/>
  <c r="T647" i="4" s="1"/>
  <c r="T645" i="4" s="1"/>
  <c r="U647" i="4"/>
  <c r="U645" i="4" s="1"/>
  <c r="S635" i="4"/>
  <c r="S607" i="4" s="1"/>
  <c r="S605" i="4" s="1"/>
  <c r="S588" i="4" s="1"/>
  <c r="U607" i="4"/>
  <c r="T607" i="4"/>
  <c r="T605" i="4" s="1"/>
  <c r="T588" i="4" s="1"/>
  <c r="U605" i="4"/>
  <c r="U588" i="4" s="1"/>
  <c r="S560" i="4"/>
  <c r="S559" i="4"/>
  <c r="U556" i="4"/>
  <c r="U554" i="4" s="1"/>
  <c r="T556" i="4"/>
  <c r="T554" i="4"/>
  <c r="S534" i="4"/>
  <c r="S529" i="4" s="1"/>
  <c r="S527" i="4" s="1"/>
  <c r="U529" i="4"/>
  <c r="T529" i="4"/>
  <c r="T527" i="4" s="1"/>
  <c r="U527" i="4"/>
  <c r="U521" i="4"/>
  <c r="T521" i="4"/>
  <c r="S521" i="4"/>
  <c r="S489" i="4"/>
  <c r="S487" i="4" s="1"/>
  <c r="S485" i="4" s="1"/>
  <c r="S468" i="4" s="1"/>
  <c r="T487" i="4"/>
  <c r="T485" i="4" s="1"/>
  <c r="U485" i="4"/>
  <c r="U480" i="4"/>
  <c r="T480" i="4"/>
  <c r="S480" i="4"/>
  <c r="U468" i="4"/>
  <c r="S455" i="4"/>
  <c r="T452" i="4"/>
  <c r="S452" i="4" s="1"/>
  <c r="S450" i="4" s="1"/>
  <c r="U450" i="4"/>
  <c r="U439" i="4"/>
  <c r="U431" i="4" s="1"/>
  <c r="T439" i="4"/>
  <c r="S439" i="4"/>
  <c r="S431" i="4" s="1"/>
  <c r="T431" i="4"/>
  <c r="S389" i="4"/>
  <c r="S388" i="4"/>
  <c r="S387" i="4"/>
  <c r="U380" i="4"/>
  <c r="U378" i="4" s="1"/>
  <c r="T380" i="4"/>
  <c r="T378" i="4" s="1"/>
  <c r="S333" i="4"/>
  <c r="S332" i="4"/>
  <c r="S331" i="4"/>
  <c r="S330" i="4"/>
  <c r="S329" i="4"/>
  <c r="S328" i="4"/>
  <c r="S327" i="4"/>
  <c r="S326" i="4"/>
  <c r="U324" i="4"/>
  <c r="U322" i="4" s="1"/>
  <c r="T324" i="4"/>
  <c r="T322" i="4" s="1"/>
  <c r="S283" i="4"/>
  <c r="S281" i="4"/>
  <c r="S280" i="4"/>
  <c r="S279" i="4"/>
  <c r="S278" i="4"/>
  <c r="S277" i="4"/>
  <c r="S276" i="4"/>
  <c r="S275" i="4"/>
  <c r="S274" i="4"/>
  <c r="S273" i="4"/>
  <c r="S272" i="4"/>
  <c r="S271" i="4"/>
  <c r="S270" i="4"/>
  <c r="S269" i="4"/>
  <c r="S268" i="4"/>
  <c r="S267" i="4"/>
  <c r="S266" i="4"/>
  <c r="S265" i="4"/>
  <c r="U262" i="4"/>
  <c r="U260" i="4" s="1"/>
  <c r="U258" i="4" s="1"/>
  <c r="T262" i="4"/>
  <c r="T260" i="4" s="1"/>
  <c r="T258" i="4" s="1"/>
  <c r="S225" i="4"/>
  <c r="S223" i="4" s="1"/>
  <c r="U223" i="4"/>
  <c r="T223" i="4"/>
  <c r="U150" i="4"/>
  <c r="T150" i="4"/>
  <c r="S150" i="4"/>
  <c r="U138" i="4"/>
  <c r="T138" i="4"/>
  <c r="S138" i="4"/>
  <c r="U130" i="4"/>
  <c r="T130" i="4"/>
  <c r="S130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U78" i="4"/>
  <c r="U76" i="4" s="1"/>
  <c r="T78" i="4"/>
  <c r="T76" i="4" s="1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U15" i="4"/>
  <c r="U13" i="4" s="1"/>
  <c r="T15" i="4"/>
  <c r="T13" i="4" s="1"/>
  <c r="S15" i="4"/>
  <c r="S13" i="4" s="1"/>
  <c r="N380" i="4"/>
  <c r="O380" i="4"/>
  <c r="Y380" i="4"/>
  <c r="M388" i="4"/>
  <c r="P388" i="4" s="1"/>
  <c r="V324" i="4" l="1"/>
  <c r="V322" i="4" s="1"/>
  <c r="V468" i="4"/>
  <c r="W525" i="4"/>
  <c r="W258" i="4"/>
  <c r="T11" i="4"/>
  <c r="S262" i="4"/>
  <c r="S260" i="4" s="1"/>
  <c r="S258" i="4" s="1"/>
  <c r="S324" i="4"/>
  <c r="S322" i="4" s="1"/>
  <c r="U448" i="4"/>
  <c r="S556" i="4"/>
  <c r="S554" i="4" s="1"/>
  <c r="V78" i="4"/>
  <c r="V76" i="4" s="1"/>
  <c r="V262" i="4"/>
  <c r="V260" i="4" s="1"/>
  <c r="V258" i="4" s="1"/>
  <c r="V380" i="4"/>
  <c r="V378" i="4" s="1"/>
  <c r="V448" i="4"/>
  <c r="U11" i="4"/>
  <c r="U120" i="4"/>
  <c r="S78" i="4"/>
  <c r="S76" i="4" s="1"/>
  <c r="T120" i="4"/>
  <c r="S120" i="4"/>
  <c r="S380" i="4"/>
  <c r="S378" i="4" s="1"/>
  <c r="S448" i="4"/>
  <c r="T525" i="4"/>
  <c r="S525" i="4"/>
  <c r="W11" i="4"/>
  <c r="W120" i="4"/>
  <c r="V120" i="4"/>
  <c r="X448" i="4"/>
  <c r="V15" i="4"/>
  <c r="V13" i="4" s="1"/>
  <c r="V11" i="4" s="1"/>
  <c r="W468" i="4"/>
  <c r="X525" i="4"/>
  <c r="W450" i="4"/>
  <c r="W448" i="4" s="1"/>
  <c r="S11" i="4"/>
  <c r="T468" i="4"/>
  <c r="U525" i="4"/>
  <c r="T450" i="4"/>
  <c r="M651" i="4"/>
  <c r="W8" i="1"/>
  <c r="O649" i="4"/>
  <c r="N649" i="4"/>
  <c r="M635" i="4"/>
  <c r="O607" i="4"/>
  <c r="N607" i="4"/>
  <c r="N605" i="4"/>
  <c r="M560" i="4"/>
  <c r="M559" i="4"/>
  <c r="O556" i="4"/>
  <c r="N556" i="4"/>
  <c r="M534" i="4"/>
  <c r="O529" i="4"/>
  <c r="O527" i="4" s="1"/>
  <c r="N529" i="4"/>
  <c r="O521" i="4"/>
  <c r="N521" i="4"/>
  <c r="M521" i="4"/>
  <c r="M489" i="4"/>
  <c r="N487" i="4"/>
  <c r="M487" i="4"/>
  <c r="M485" i="4" s="1"/>
  <c r="O485" i="4"/>
  <c r="O480" i="4"/>
  <c r="O468" i="4" s="1"/>
  <c r="N480" i="4"/>
  <c r="M480" i="4"/>
  <c r="M455" i="4"/>
  <c r="N452" i="4"/>
  <c r="M452" i="4" s="1"/>
  <c r="O450" i="4"/>
  <c r="O439" i="4"/>
  <c r="N439" i="4"/>
  <c r="M439" i="4"/>
  <c r="M389" i="4"/>
  <c r="M387" i="4"/>
  <c r="O378" i="4"/>
  <c r="N378" i="4"/>
  <c r="M333" i="4"/>
  <c r="M332" i="4"/>
  <c r="M331" i="4"/>
  <c r="M330" i="4"/>
  <c r="M329" i="4"/>
  <c r="M328" i="4"/>
  <c r="M327" i="4"/>
  <c r="M326" i="4"/>
  <c r="O324" i="4"/>
  <c r="N324" i="4"/>
  <c r="O322" i="4"/>
  <c r="M283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N262" i="4"/>
  <c r="M225" i="4"/>
  <c r="O223" i="4"/>
  <c r="N223" i="4"/>
  <c r="O138" i="4"/>
  <c r="N138" i="4"/>
  <c r="M138" i="4"/>
  <c r="O130" i="4"/>
  <c r="N130" i="4"/>
  <c r="M130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O78" i="4"/>
  <c r="O76" i="4" s="1"/>
  <c r="N78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O15" i="4"/>
  <c r="O13" i="4" s="1"/>
  <c r="N15" i="4"/>
  <c r="H380" i="4"/>
  <c r="I380" i="4"/>
  <c r="K380" i="4"/>
  <c r="Q380" i="4" s="1"/>
  <c r="L380" i="4"/>
  <c r="R380" i="4" s="1"/>
  <c r="L78" i="4"/>
  <c r="H529" i="4"/>
  <c r="H527" i="4" s="1"/>
  <c r="I529" i="4"/>
  <c r="I527" i="4" s="1"/>
  <c r="K529" i="4"/>
  <c r="K527" i="4" s="1"/>
  <c r="L529" i="4"/>
  <c r="L527" i="4" s="1"/>
  <c r="Y529" i="4"/>
  <c r="Y527" i="4" s="1"/>
  <c r="G537" i="4"/>
  <c r="I521" i="4"/>
  <c r="J521" i="4"/>
  <c r="K521" i="4"/>
  <c r="L521" i="4"/>
  <c r="Y521" i="4"/>
  <c r="H480" i="4"/>
  <c r="I480" i="4"/>
  <c r="J480" i="4"/>
  <c r="K480" i="4"/>
  <c r="L480" i="4"/>
  <c r="Y480" i="4"/>
  <c r="H439" i="4"/>
  <c r="H431" i="4" s="1"/>
  <c r="I439" i="4"/>
  <c r="I431" i="4" s="1"/>
  <c r="J439" i="4"/>
  <c r="J431" i="4" s="1"/>
  <c r="K439" i="4"/>
  <c r="L439" i="4"/>
  <c r="L431" i="4" s="1"/>
  <c r="Y439" i="4"/>
  <c r="Y431" i="4" s="1"/>
  <c r="K431" i="4"/>
  <c r="Y377" i="4"/>
  <c r="H324" i="4"/>
  <c r="I324" i="4"/>
  <c r="K324" i="4"/>
  <c r="L324" i="4"/>
  <c r="Y324" i="4"/>
  <c r="H262" i="4"/>
  <c r="I262" i="4"/>
  <c r="K262" i="4"/>
  <c r="L262" i="4"/>
  <c r="Y262" i="4"/>
  <c r="H223" i="4"/>
  <c r="I223" i="4"/>
  <c r="K223" i="4"/>
  <c r="L223" i="4"/>
  <c r="Y223" i="4"/>
  <c r="H150" i="4"/>
  <c r="I150" i="4"/>
  <c r="J150" i="4"/>
  <c r="K150" i="4"/>
  <c r="L150" i="4"/>
  <c r="Y150" i="4"/>
  <c r="H138" i="4"/>
  <c r="I138" i="4"/>
  <c r="J138" i="4"/>
  <c r="K138" i="4"/>
  <c r="L138" i="4"/>
  <c r="Y138" i="4"/>
  <c r="G140" i="4"/>
  <c r="G138" i="4" s="1"/>
  <c r="H130" i="4"/>
  <c r="I130" i="4"/>
  <c r="J130" i="4"/>
  <c r="K130" i="4"/>
  <c r="L130" i="4"/>
  <c r="Y130" i="4"/>
  <c r="H78" i="4"/>
  <c r="I78" i="4"/>
  <c r="I76" i="4" s="1"/>
  <c r="K78" i="4"/>
  <c r="Y78" i="4"/>
  <c r="Y76" i="4" s="1"/>
  <c r="H76" i="4"/>
  <c r="K76" i="4"/>
  <c r="L76" i="4"/>
  <c r="H15" i="4"/>
  <c r="H13" i="4" s="1"/>
  <c r="I15" i="4"/>
  <c r="I13" i="4" s="1"/>
  <c r="K15" i="4"/>
  <c r="K13" i="4" s="1"/>
  <c r="K11" i="4" s="1"/>
  <c r="L15" i="4"/>
  <c r="Y15" i="4"/>
  <c r="Y13" i="4" s="1"/>
  <c r="L13" i="4"/>
  <c r="G135" i="4"/>
  <c r="G134" i="4"/>
  <c r="G386" i="4"/>
  <c r="G484" i="4"/>
  <c r="H487" i="4"/>
  <c r="G489" i="4"/>
  <c r="H522" i="4"/>
  <c r="G522" i="4" s="1"/>
  <c r="G524" i="4"/>
  <c r="Y120" i="4" l="1"/>
  <c r="G130" i="4"/>
  <c r="M450" i="4"/>
  <c r="Y376" i="4"/>
  <c r="X377" i="4"/>
  <c r="O11" i="4"/>
  <c r="R13" i="4"/>
  <c r="R15" i="4"/>
  <c r="R76" i="4"/>
  <c r="R78" i="4"/>
  <c r="P130" i="4"/>
  <c r="O120" i="4"/>
  <c r="R130" i="4"/>
  <c r="N120" i="4"/>
  <c r="Q138" i="4"/>
  <c r="P150" i="4"/>
  <c r="R150" i="4"/>
  <c r="R223" i="4"/>
  <c r="O258" i="4"/>
  <c r="R262" i="4"/>
  <c r="N322" i="4"/>
  <c r="Q324" i="4"/>
  <c r="M380" i="4"/>
  <c r="M431" i="4"/>
  <c r="P431" i="4" s="1"/>
  <c r="P439" i="4"/>
  <c r="O431" i="4"/>
  <c r="R431" i="4" s="1"/>
  <c r="R439" i="4"/>
  <c r="P480" i="4"/>
  <c r="R480" i="4"/>
  <c r="N485" i="4"/>
  <c r="N468" i="4" s="1"/>
  <c r="P521" i="4"/>
  <c r="R521" i="4"/>
  <c r="N527" i="4"/>
  <c r="Q527" i="4" s="1"/>
  <c r="Q529" i="4"/>
  <c r="M529" i="4"/>
  <c r="O554" i="4"/>
  <c r="O525" i="4" s="1"/>
  <c r="M607" i="4"/>
  <c r="O647" i="4"/>
  <c r="M649" i="4"/>
  <c r="N13" i="4"/>
  <c r="Q13" i="4" s="1"/>
  <c r="Q15" i="4"/>
  <c r="N76" i="4"/>
  <c r="Q76" i="4" s="1"/>
  <c r="Q78" i="4"/>
  <c r="Q130" i="4"/>
  <c r="P138" i="4"/>
  <c r="R138" i="4"/>
  <c r="Q150" i="4"/>
  <c r="Q223" i="4"/>
  <c r="N260" i="4"/>
  <c r="Q262" i="4"/>
  <c r="R324" i="4"/>
  <c r="N431" i="4"/>
  <c r="Q431" i="4" s="1"/>
  <c r="Q439" i="4"/>
  <c r="O448" i="4"/>
  <c r="N450" i="4"/>
  <c r="Q480" i="4"/>
  <c r="M468" i="4"/>
  <c r="Q521" i="4"/>
  <c r="R527" i="4"/>
  <c r="R529" i="4"/>
  <c r="N554" i="4"/>
  <c r="M556" i="4"/>
  <c r="N588" i="4"/>
  <c r="O605" i="4"/>
  <c r="N647" i="4"/>
  <c r="M223" i="4"/>
  <c r="T448" i="4"/>
  <c r="N11" i="4"/>
  <c r="Q11" i="4" s="1"/>
  <c r="M78" i="4"/>
  <c r="M324" i="4"/>
  <c r="M262" i="4"/>
  <c r="N525" i="4"/>
  <c r="M15" i="4"/>
  <c r="M448" i="4"/>
  <c r="H521" i="4"/>
  <c r="Y11" i="4"/>
  <c r="G534" i="4"/>
  <c r="G529" i="4" s="1"/>
  <c r="G328" i="4"/>
  <c r="G329" i="4"/>
  <c r="G330" i="4"/>
  <c r="G331" i="4"/>
  <c r="G332" i="4"/>
  <c r="G333" i="4"/>
  <c r="G327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65" i="4"/>
  <c r="G387" i="4"/>
  <c r="G380" i="4" s="1"/>
  <c r="L556" i="4"/>
  <c r="R556" i="4" s="1"/>
  <c r="H556" i="4"/>
  <c r="I556" i="4"/>
  <c r="K556" i="4"/>
  <c r="Q556" i="4" s="1"/>
  <c r="J560" i="4"/>
  <c r="P560" i="4" s="1"/>
  <c r="G560" i="4"/>
  <c r="G559" i="4"/>
  <c r="G635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80" i="4"/>
  <c r="J93" i="4"/>
  <c r="P93" i="4" s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18" i="4"/>
  <c r="G607" i="4"/>
  <c r="H607" i="4"/>
  <c r="I607" i="4"/>
  <c r="L607" i="4"/>
  <c r="R607" i="4" s="1"/>
  <c r="K607" i="4"/>
  <c r="Q607" i="4" s="1"/>
  <c r="J635" i="4"/>
  <c r="P635" i="4" s="1"/>
  <c r="L649" i="4"/>
  <c r="R649" i="4" s="1"/>
  <c r="G649" i="4"/>
  <c r="G647" i="4" s="1"/>
  <c r="G645" i="4" s="1"/>
  <c r="H649" i="4"/>
  <c r="H647" i="4" s="1"/>
  <c r="H645" i="4" s="1"/>
  <c r="I649" i="4"/>
  <c r="I647" i="4" s="1"/>
  <c r="I645" i="4" s="1"/>
  <c r="K649" i="4"/>
  <c r="Q649" i="4" s="1"/>
  <c r="J651" i="4"/>
  <c r="P651" i="4" s="1"/>
  <c r="J387" i="4"/>
  <c r="J389" i="4"/>
  <c r="P389" i="4" s="1"/>
  <c r="J283" i="4"/>
  <c r="P283" i="4" s="1"/>
  <c r="J281" i="4"/>
  <c r="P281" i="4" s="1"/>
  <c r="J280" i="4"/>
  <c r="P280" i="4" s="1"/>
  <c r="J279" i="4"/>
  <c r="P279" i="4" s="1"/>
  <c r="J278" i="4"/>
  <c r="P278" i="4" s="1"/>
  <c r="J277" i="4"/>
  <c r="P277" i="4" s="1"/>
  <c r="J276" i="4"/>
  <c r="P276" i="4" s="1"/>
  <c r="J275" i="4"/>
  <c r="P275" i="4" s="1"/>
  <c r="J274" i="4"/>
  <c r="P274" i="4" s="1"/>
  <c r="J273" i="4"/>
  <c r="P273" i="4" s="1"/>
  <c r="J272" i="4"/>
  <c r="P272" i="4" s="1"/>
  <c r="J271" i="4"/>
  <c r="P271" i="4" s="1"/>
  <c r="J270" i="4"/>
  <c r="P270" i="4" s="1"/>
  <c r="J269" i="4"/>
  <c r="P269" i="4" s="1"/>
  <c r="J268" i="4"/>
  <c r="P268" i="4" s="1"/>
  <c r="J267" i="4"/>
  <c r="P267" i="4" s="1"/>
  <c r="J266" i="4"/>
  <c r="P266" i="4" s="1"/>
  <c r="J265" i="4"/>
  <c r="P265" i="4" s="1"/>
  <c r="J331" i="4"/>
  <c r="P331" i="4" s="1"/>
  <c r="J332" i="4"/>
  <c r="P332" i="4" s="1"/>
  <c r="J333" i="4"/>
  <c r="P333" i="4" s="1"/>
  <c r="J330" i="4"/>
  <c r="P330" i="4" s="1"/>
  <c r="J329" i="4"/>
  <c r="P329" i="4" s="1"/>
  <c r="J328" i="4"/>
  <c r="P328" i="4" s="1"/>
  <c r="J327" i="4"/>
  <c r="P327" i="4" s="1"/>
  <c r="J326" i="4"/>
  <c r="P326" i="4" s="1"/>
  <c r="J559" i="4"/>
  <c r="P559" i="4" s="1"/>
  <c r="J534" i="4"/>
  <c r="J529" i="4" s="1"/>
  <c r="J527" i="4" s="1"/>
  <c r="K487" i="4"/>
  <c r="Q487" i="4" s="1"/>
  <c r="J489" i="4"/>
  <c r="P489" i="4" s="1"/>
  <c r="J455" i="4"/>
  <c r="P455" i="4" s="1"/>
  <c r="K452" i="4"/>
  <c r="Q452" i="4" s="1"/>
  <c r="J81" i="4"/>
  <c r="P81" i="4" s="1"/>
  <c r="J82" i="4"/>
  <c r="P82" i="4" s="1"/>
  <c r="J83" i="4"/>
  <c r="P83" i="4" s="1"/>
  <c r="J84" i="4"/>
  <c r="P84" i="4" s="1"/>
  <c r="J85" i="4"/>
  <c r="P85" i="4" s="1"/>
  <c r="J86" i="4"/>
  <c r="P86" i="4" s="1"/>
  <c r="J87" i="4"/>
  <c r="P87" i="4" s="1"/>
  <c r="J88" i="4"/>
  <c r="P88" i="4" s="1"/>
  <c r="J89" i="4"/>
  <c r="P89" i="4" s="1"/>
  <c r="J90" i="4"/>
  <c r="P90" i="4" s="1"/>
  <c r="J91" i="4"/>
  <c r="P91" i="4" s="1"/>
  <c r="J92" i="4"/>
  <c r="P92" i="4" s="1"/>
  <c r="J94" i="4"/>
  <c r="P94" i="4" s="1"/>
  <c r="J80" i="4"/>
  <c r="P80" i="4" s="1"/>
  <c r="J19" i="4"/>
  <c r="P19" i="4" s="1"/>
  <c r="J20" i="4"/>
  <c r="P20" i="4" s="1"/>
  <c r="J21" i="4"/>
  <c r="P21" i="4" s="1"/>
  <c r="J22" i="4"/>
  <c r="P22" i="4" s="1"/>
  <c r="J23" i="4"/>
  <c r="P23" i="4" s="1"/>
  <c r="J24" i="4"/>
  <c r="P24" i="4" s="1"/>
  <c r="J25" i="4"/>
  <c r="P25" i="4" s="1"/>
  <c r="J26" i="4"/>
  <c r="P26" i="4" s="1"/>
  <c r="J27" i="4"/>
  <c r="P27" i="4" s="1"/>
  <c r="J28" i="4"/>
  <c r="P28" i="4" s="1"/>
  <c r="J29" i="4"/>
  <c r="P29" i="4" s="1"/>
  <c r="J30" i="4"/>
  <c r="P30" i="4" s="1"/>
  <c r="J31" i="4"/>
  <c r="P31" i="4" s="1"/>
  <c r="J32" i="4"/>
  <c r="P32" i="4" s="1"/>
  <c r="J33" i="4"/>
  <c r="P33" i="4" s="1"/>
  <c r="J34" i="4"/>
  <c r="P34" i="4" s="1"/>
  <c r="J35" i="4"/>
  <c r="P35" i="4" s="1"/>
  <c r="J36" i="4"/>
  <c r="P36" i="4" s="1"/>
  <c r="J37" i="4"/>
  <c r="P37" i="4" s="1"/>
  <c r="J38" i="4"/>
  <c r="P38" i="4" s="1"/>
  <c r="J39" i="4"/>
  <c r="P39" i="4" s="1"/>
  <c r="J40" i="4"/>
  <c r="P40" i="4" s="1"/>
  <c r="J41" i="4"/>
  <c r="P41" i="4" s="1"/>
  <c r="J42" i="4"/>
  <c r="P42" i="4" s="1"/>
  <c r="J43" i="4"/>
  <c r="P43" i="4" s="1"/>
  <c r="J44" i="4"/>
  <c r="P44" i="4" s="1"/>
  <c r="J45" i="4"/>
  <c r="P45" i="4" s="1"/>
  <c r="J46" i="4"/>
  <c r="P46" i="4" s="1"/>
  <c r="J47" i="4"/>
  <c r="P47" i="4" s="1"/>
  <c r="J48" i="4"/>
  <c r="P48" i="4" s="1"/>
  <c r="J49" i="4"/>
  <c r="P49" i="4" s="1"/>
  <c r="J50" i="4"/>
  <c r="P50" i="4" s="1"/>
  <c r="J18" i="4"/>
  <c r="P18" i="4" s="1"/>
  <c r="J380" i="4" l="1"/>
  <c r="G556" i="4"/>
  <c r="J649" i="4"/>
  <c r="P649" i="4" s="1"/>
  <c r="J607" i="4"/>
  <c r="J556" i="4"/>
  <c r="M260" i="4"/>
  <c r="M76" i="4"/>
  <c r="N258" i="4"/>
  <c r="P534" i="4"/>
  <c r="P380" i="4"/>
  <c r="M378" i="4"/>
  <c r="W377" i="4"/>
  <c r="X376" i="4"/>
  <c r="X363" i="4" s="1"/>
  <c r="X10" i="4" s="1"/>
  <c r="M13" i="4"/>
  <c r="M322" i="4"/>
  <c r="N645" i="4"/>
  <c r="O588" i="4"/>
  <c r="M554" i="4"/>
  <c r="P556" i="4"/>
  <c r="N448" i="4"/>
  <c r="M647" i="4"/>
  <c r="O645" i="4"/>
  <c r="M605" i="4"/>
  <c r="P607" i="4"/>
  <c r="M527" i="4"/>
  <c r="P529" i="4"/>
  <c r="P387" i="4"/>
  <c r="M120" i="4"/>
  <c r="J324" i="4"/>
  <c r="P324" i="4" s="1"/>
  <c r="J262" i="4"/>
  <c r="P262" i="4" s="1"/>
  <c r="J15" i="4"/>
  <c r="J13" i="4" s="1"/>
  <c r="J78" i="4"/>
  <c r="J76" i="4" s="1"/>
  <c r="G324" i="4"/>
  <c r="G78" i="4"/>
  <c r="G262" i="4"/>
  <c r="G15" i="4"/>
  <c r="G13" i="4" s="1"/>
  <c r="J487" i="4"/>
  <c r="P487" i="4" s="1"/>
  <c r="P76" i="4" l="1"/>
  <c r="P527" i="4"/>
  <c r="M525" i="4"/>
  <c r="P15" i="4"/>
  <c r="M258" i="4"/>
  <c r="M11" i="4"/>
  <c r="M588" i="4"/>
  <c r="M645" i="4"/>
  <c r="P13" i="4"/>
  <c r="V377" i="4"/>
  <c r="W376" i="4"/>
  <c r="W363" i="4" s="1"/>
  <c r="W10" i="4" s="1"/>
  <c r="P78" i="4"/>
  <c r="S106" i="1"/>
  <c r="S105" i="1"/>
  <c r="U102" i="1"/>
  <c r="T102" i="1"/>
  <c r="S101" i="1"/>
  <c r="U99" i="1"/>
  <c r="T99" i="1"/>
  <c r="S99" i="1" s="1"/>
  <c r="S94" i="1"/>
  <c r="U92" i="1"/>
  <c r="T92" i="1"/>
  <c r="S91" i="1"/>
  <c r="S90" i="1"/>
  <c r="S88" i="1"/>
  <c r="S85" i="1"/>
  <c r="S84" i="1"/>
  <c r="S81" i="1"/>
  <c r="S78" i="1"/>
  <c r="S77" i="1"/>
  <c r="U74" i="1"/>
  <c r="S74" i="1" s="1"/>
  <c r="T72" i="1"/>
  <c r="S68" i="1"/>
  <c r="S67" i="1"/>
  <c r="S66" i="1"/>
  <c r="S64" i="1" s="1"/>
  <c r="U64" i="1"/>
  <c r="T64" i="1"/>
  <c r="T59" i="1" s="1"/>
  <c r="S58" i="1"/>
  <c r="T56" i="1"/>
  <c r="S55" i="1"/>
  <c r="S54" i="1"/>
  <c r="U52" i="1"/>
  <c r="T52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U20" i="1"/>
  <c r="S20" i="1" s="1"/>
  <c r="T20" i="1"/>
  <c r="S19" i="1"/>
  <c r="U17" i="1"/>
  <c r="T17" i="1"/>
  <c r="S17" i="1" s="1"/>
  <c r="S16" i="1"/>
  <c r="S15" i="1"/>
  <c r="S14" i="1"/>
  <c r="U12" i="1"/>
  <c r="U10" i="1" s="1"/>
  <c r="T12" i="1"/>
  <c r="P106" i="1"/>
  <c r="P105" i="1"/>
  <c r="R102" i="1"/>
  <c r="P102" i="1" s="1"/>
  <c r="Q102" i="1"/>
  <c r="P101" i="1"/>
  <c r="R99" i="1"/>
  <c r="Q99" i="1"/>
  <c r="P99" i="1" s="1"/>
  <c r="P94" i="1"/>
  <c r="R92" i="1"/>
  <c r="Q92" i="1"/>
  <c r="P91" i="1"/>
  <c r="P90" i="1"/>
  <c r="P88" i="1"/>
  <c r="P85" i="1"/>
  <c r="P84" i="1"/>
  <c r="P81" i="1"/>
  <c r="P78" i="1"/>
  <c r="P77" i="1"/>
  <c r="R74" i="1"/>
  <c r="P74" i="1" s="1"/>
  <c r="Q72" i="1"/>
  <c r="P68" i="1"/>
  <c r="P67" i="1"/>
  <c r="P66" i="1"/>
  <c r="R64" i="1"/>
  <c r="Q64" i="1"/>
  <c r="Q59" i="1" s="1"/>
  <c r="R56" i="1"/>
  <c r="Q56" i="1"/>
  <c r="P55" i="1"/>
  <c r="P54" i="1"/>
  <c r="R52" i="1"/>
  <c r="Q52" i="1"/>
  <c r="Q44" i="1" s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R20" i="1"/>
  <c r="Q20" i="1"/>
  <c r="P19" i="1"/>
  <c r="R17" i="1"/>
  <c r="Q17" i="1"/>
  <c r="P17" i="1" s="1"/>
  <c r="P16" i="1"/>
  <c r="P15" i="1"/>
  <c r="P14" i="1"/>
  <c r="R12" i="1"/>
  <c r="R10" i="1" s="1"/>
  <c r="Q12" i="1"/>
  <c r="P12" i="1" s="1"/>
  <c r="J225" i="4"/>
  <c r="H260" i="4"/>
  <c r="I260" i="4"/>
  <c r="K260" i="4"/>
  <c r="Q260" i="4" s="1"/>
  <c r="L260" i="4"/>
  <c r="R260" i="4" s="1"/>
  <c r="Y260" i="4"/>
  <c r="J260" i="4"/>
  <c r="P260" i="4" s="1"/>
  <c r="H322" i="4"/>
  <c r="I322" i="4"/>
  <c r="K322" i="4"/>
  <c r="Q322" i="4" s="1"/>
  <c r="L322" i="4"/>
  <c r="R322" i="4" s="1"/>
  <c r="Y322" i="4"/>
  <c r="J322" i="4"/>
  <c r="P322" i="4" s="1"/>
  <c r="H378" i="4"/>
  <c r="I378" i="4"/>
  <c r="K378" i="4"/>
  <c r="Q378" i="4" s="1"/>
  <c r="L378" i="4"/>
  <c r="R378" i="4" s="1"/>
  <c r="Y378" i="4"/>
  <c r="Y363" i="4" s="1"/>
  <c r="J378" i="4"/>
  <c r="P378" i="4" s="1"/>
  <c r="H450" i="4"/>
  <c r="I450" i="4"/>
  <c r="K450" i="4"/>
  <c r="Q450" i="4" s="1"/>
  <c r="L450" i="4"/>
  <c r="R450" i="4" s="1"/>
  <c r="Y450" i="4"/>
  <c r="J452" i="4"/>
  <c r="H485" i="4"/>
  <c r="H468" i="4" s="1"/>
  <c r="I485" i="4"/>
  <c r="I468" i="4" s="1"/>
  <c r="K485" i="4"/>
  <c r="L485" i="4"/>
  <c r="Y485" i="4"/>
  <c r="Y468" i="4" s="1"/>
  <c r="J485" i="4"/>
  <c r="P485" i="4" s="1"/>
  <c r="H554" i="4"/>
  <c r="I554" i="4"/>
  <c r="K554" i="4"/>
  <c r="Q554" i="4" s="1"/>
  <c r="L554" i="4"/>
  <c r="R554" i="4" s="1"/>
  <c r="Y554" i="4"/>
  <c r="Y525" i="4" s="1"/>
  <c r="J554" i="4"/>
  <c r="P554" i="4" s="1"/>
  <c r="K605" i="4"/>
  <c r="L605" i="4"/>
  <c r="J605" i="4"/>
  <c r="J588" i="4" s="1"/>
  <c r="K647" i="4"/>
  <c r="L647" i="4"/>
  <c r="J647" i="4"/>
  <c r="J645" i="4" s="1"/>
  <c r="E11" i="3"/>
  <c r="E9" i="3" s="1"/>
  <c r="F11" i="3"/>
  <c r="D11" i="3" s="1"/>
  <c r="D22" i="3"/>
  <c r="D27" i="3"/>
  <c r="E30" i="3"/>
  <c r="D30" i="3" s="1"/>
  <c r="D32" i="3"/>
  <c r="D33" i="3"/>
  <c r="D37" i="3"/>
  <c r="F34" i="3"/>
  <c r="D34" i="3" s="1"/>
  <c r="H22" i="3"/>
  <c r="H11" i="3" s="1"/>
  <c r="H9" i="3" s="1"/>
  <c r="I27" i="3"/>
  <c r="I22" i="3" s="1"/>
  <c r="I11" i="3" s="1"/>
  <c r="I9" i="3" s="1"/>
  <c r="H30" i="3"/>
  <c r="G30" i="3" s="1"/>
  <c r="G33" i="3"/>
  <c r="G35" i="3"/>
  <c r="G36" i="3"/>
  <c r="G37" i="3"/>
  <c r="G34" i="3"/>
  <c r="F9" i="3" l="1"/>
  <c r="D9" i="3" s="1"/>
  <c r="P64" i="1"/>
  <c r="P645" i="4"/>
  <c r="P605" i="4"/>
  <c r="K645" i="4"/>
  <c r="Q645" i="4" s="1"/>
  <c r="Q647" i="4"/>
  <c r="L588" i="4"/>
  <c r="R588" i="4" s="1"/>
  <c r="R605" i="4"/>
  <c r="L468" i="4"/>
  <c r="R468" i="4" s="1"/>
  <c r="R485" i="4"/>
  <c r="J450" i="4"/>
  <c r="P450" i="4" s="1"/>
  <c r="P452" i="4"/>
  <c r="J223" i="4"/>
  <c r="P223" i="4" s="1"/>
  <c r="P225" i="4"/>
  <c r="P647" i="4"/>
  <c r="P588" i="4"/>
  <c r="L645" i="4"/>
  <c r="R645" i="4" s="1"/>
  <c r="R647" i="4"/>
  <c r="K588" i="4"/>
  <c r="Q588" i="4" s="1"/>
  <c r="Q605" i="4"/>
  <c r="K468" i="4"/>
  <c r="Q468" i="4" s="1"/>
  <c r="Q485" i="4"/>
  <c r="U377" i="4"/>
  <c r="V376" i="4"/>
  <c r="V363" i="4" s="1"/>
  <c r="V10" i="4" s="1"/>
  <c r="Q10" i="1"/>
  <c r="P10" i="1" s="1"/>
  <c r="Q8" i="1"/>
  <c r="P20" i="1"/>
  <c r="P52" i="1"/>
  <c r="P58" i="1"/>
  <c r="P92" i="1"/>
  <c r="T10" i="1"/>
  <c r="S10" i="1" s="1"/>
  <c r="S92" i="1"/>
  <c r="S102" i="1"/>
  <c r="J468" i="4"/>
  <c r="S52" i="1"/>
  <c r="Y448" i="4"/>
  <c r="R44" i="1"/>
  <c r="P44" i="1" s="1"/>
  <c r="R72" i="1"/>
  <c r="P72" i="1" s="1"/>
  <c r="P59" i="1" s="1"/>
  <c r="P56" i="1"/>
  <c r="G27" i="3"/>
  <c r="G22" i="3" s="1"/>
  <c r="G11" i="3" s="1"/>
  <c r="G9" i="3" s="1"/>
  <c r="R59" i="1"/>
  <c r="R8" i="1" s="1"/>
  <c r="U56" i="1"/>
  <c r="U72" i="1"/>
  <c r="U59" i="1" s="1"/>
  <c r="I525" i="4"/>
  <c r="K525" i="4"/>
  <c r="Q525" i="4" s="1"/>
  <c r="Y258" i="4"/>
  <c r="K258" i="4"/>
  <c r="Q258" i="4" s="1"/>
  <c r="L258" i="4"/>
  <c r="R258" i="4" s="1"/>
  <c r="I258" i="4"/>
  <c r="L525" i="4"/>
  <c r="R525" i="4" s="1"/>
  <c r="J525" i="4"/>
  <c r="P525" i="4" s="1"/>
  <c r="H525" i="4"/>
  <c r="H258" i="4"/>
  <c r="J258" i="4"/>
  <c r="P258" i="4" s="1"/>
  <c r="S12" i="1"/>
  <c r="T44" i="1"/>
  <c r="G76" i="4"/>
  <c r="G152" i="4"/>
  <c r="G150" i="4" s="1"/>
  <c r="G225" i="4"/>
  <c r="G223" i="4" s="1"/>
  <c r="G260" i="4"/>
  <c r="G322" i="4"/>
  <c r="G378" i="4"/>
  <c r="G441" i="4"/>
  <c r="G439" i="4" s="1"/>
  <c r="G431" i="4" s="1"/>
  <c r="G521" i="4"/>
  <c r="G452" i="4"/>
  <c r="G450" i="4" s="1"/>
  <c r="I448" i="4"/>
  <c r="G487" i="4"/>
  <c r="G485" i="4" s="1"/>
  <c r="G482" i="4"/>
  <c r="G480" i="4" s="1"/>
  <c r="G527" i="4"/>
  <c r="G554" i="4"/>
  <c r="H605" i="4"/>
  <c r="H588" i="4" s="1"/>
  <c r="G605" i="4"/>
  <c r="G588" i="4" s="1"/>
  <c r="G468" i="4" l="1"/>
  <c r="G448" i="4" s="1"/>
  <c r="K448" i="4"/>
  <c r="Q448" i="4" s="1"/>
  <c r="L448" i="4"/>
  <c r="R448" i="4" s="1"/>
  <c r="J448" i="4"/>
  <c r="P448" i="4" s="1"/>
  <c r="P468" i="4"/>
  <c r="T377" i="4"/>
  <c r="U376" i="4"/>
  <c r="U363" i="4" s="1"/>
  <c r="U10" i="4" s="1"/>
  <c r="P8" i="1"/>
  <c r="S56" i="1"/>
  <c r="U44" i="1"/>
  <c r="U8" i="1" s="1"/>
  <c r="Y10" i="4"/>
  <c r="S72" i="1"/>
  <c r="S59" i="1" s="1"/>
  <c r="H448" i="4"/>
  <c r="T8" i="1"/>
  <c r="G258" i="4"/>
  <c r="G525" i="4"/>
  <c r="H20" i="1"/>
  <c r="H74" i="1"/>
  <c r="T376" i="4" l="1"/>
  <c r="T363" i="4" s="1"/>
  <c r="T10" i="4" s="1"/>
  <c r="S377" i="4"/>
  <c r="S376" i="4" s="1"/>
  <c r="S363" i="4" s="1"/>
  <c r="S10" i="4" s="1"/>
  <c r="S44" i="1"/>
  <c r="S8" i="1" s="1"/>
  <c r="G76" i="1" l="1"/>
  <c r="J22" i="1" l="1"/>
  <c r="J23" i="1"/>
  <c r="G79" i="1" l="1"/>
  <c r="G80" i="1"/>
  <c r="D93" i="1"/>
  <c r="D94" i="1"/>
  <c r="D91" i="1"/>
  <c r="D86" i="1"/>
  <c r="D87" i="1"/>
  <c r="D88" i="1"/>
  <c r="D89" i="1"/>
  <c r="D90" i="1"/>
  <c r="D85" i="1"/>
  <c r="D82" i="1"/>
  <c r="D83" i="1"/>
  <c r="D84" i="1"/>
  <c r="D80" i="1"/>
  <c r="D81" i="1"/>
  <c r="E74" i="1"/>
  <c r="E72" i="1" s="1"/>
  <c r="D39" i="1"/>
  <c r="F12" i="1"/>
  <c r="H12" i="1"/>
  <c r="J84" i="1" l="1"/>
  <c r="J85" i="1"/>
  <c r="J88" i="1"/>
  <c r="G88" i="1"/>
  <c r="J94" i="1"/>
  <c r="G81" i="1"/>
  <c r="J78" i="1"/>
  <c r="J77" i="1"/>
  <c r="G77" i="1"/>
  <c r="D69" i="1"/>
  <c r="J67" i="1"/>
  <c r="J68" i="1"/>
  <c r="J66" i="1"/>
  <c r="G66" i="1"/>
  <c r="D67" i="1"/>
  <c r="D68" i="1"/>
  <c r="D66" i="1"/>
  <c r="G67" i="1"/>
  <c r="K12" i="1"/>
  <c r="M9" i="1"/>
  <c r="N9" i="1"/>
  <c r="O9" i="1"/>
  <c r="M11" i="1"/>
  <c r="N11" i="1"/>
  <c r="O11" i="1"/>
  <c r="M13" i="1"/>
  <c r="N13" i="1"/>
  <c r="O13" i="1"/>
  <c r="N14" i="1"/>
  <c r="O14" i="1"/>
  <c r="N15" i="1"/>
  <c r="O15" i="1"/>
  <c r="N16" i="1"/>
  <c r="O16" i="1"/>
  <c r="M18" i="1"/>
  <c r="N18" i="1"/>
  <c r="O18" i="1"/>
  <c r="N19" i="1"/>
  <c r="O19" i="1"/>
  <c r="M21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3" i="1"/>
  <c r="N53" i="1"/>
  <c r="O53" i="1"/>
  <c r="N54" i="1"/>
  <c r="O54" i="1"/>
  <c r="N55" i="1"/>
  <c r="O55" i="1"/>
  <c r="M57" i="1"/>
  <c r="N57" i="1"/>
  <c r="O57" i="1"/>
  <c r="M60" i="1"/>
  <c r="N60" i="1"/>
  <c r="O60" i="1"/>
  <c r="M61" i="1"/>
  <c r="N61" i="1"/>
  <c r="O61" i="1"/>
  <c r="M62" i="1"/>
  <c r="N62" i="1"/>
  <c r="O62" i="1"/>
  <c r="M63" i="1"/>
  <c r="N63" i="1"/>
  <c r="O63" i="1"/>
  <c r="M65" i="1"/>
  <c r="N65" i="1"/>
  <c r="O65" i="1"/>
  <c r="N66" i="1"/>
  <c r="O66" i="1"/>
  <c r="N67" i="1"/>
  <c r="O67" i="1"/>
  <c r="N68" i="1"/>
  <c r="O68" i="1"/>
  <c r="O69" i="1"/>
  <c r="M70" i="1"/>
  <c r="N70" i="1"/>
  <c r="O70" i="1"/>
  <c r="M71" i="1"/>
  <c r="N71" i="1"/>
  <c r="O71" i="1"/>
  <c r="M73" i="1"/>
  <c r="N73" i="1"/>
  <c r="O73" i="1"/>
  <c r="M75" i="1"/>
  <c r="N75" i="1"/>
  <c r="O75" i="1"/>
  <c r="M76" i="1"/>
  <c r="N76" i="1"/>
  <c r="O76" i="1"/>
  <c r="N77" i="1"/>
  <c r="O77" i="1"/>
  <c r="N78" i="1"/>
  <c r="O78" i="1"/>
  <c r="M79" i="1"/>
  <c r="N79" i="1"/>
  <c r="O79" i="1"/>
  <c r="M80" i="1"/>
  <c r="N80" i="1"/>
  <c r="O80" i="1"/>
  <c r="N81" i="1"/>
  <c r="O81" i="1"/>
  <c r="M82" i="1"/>
  <c r="N82" i="1"/>
  <c r="O82" i="1"/>
  <c r="M83" i="1"/>
  <c r="N83" i="1"/>
  <c r="O83" i="1"/>
  <c r="N84" i="1"/>
  <c r="O84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N90" i="1"/>
  <c r="O90" i="1"/>
  <c r="N91" i="1"/>
  <c r="O91" i="1"/>
  <c r="M93" i="1"/>
  <c r="N93" i="1"/>
  <c r="O93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100" i="1"/>
  <c r="N100" i="1"/>
  <c r="O100" i="1"/>
  <c r="N101" i="1"/>
  <c r="O101" i="1"/>
  <c r="M103" i="1"/>
  <c r="N103" i="1"/>
  <c r="O103" i="1"/>
  <c r="M104" i="1"/>
  <c r="N104" i="1"/>
  <c r="O104" i="1"/>
  <c r="N105" i="1"/>
  <c r="O105" i="1"/>
  <c r="N106" i="1"/>
  <c r="O106" i="1"/>
  <c r="M77" i="1" l="1"/>
  <c r="L120" i="4"/>
  <c r="R120" i="4" s="1"/>
  <c r="L11" i="4"/>
  <c r="R11" i="4" s="1"/>
  <c r="K102" i="1"/>
  <c r="K99" i="1"/>
  <c r="K92" i="1"/>
  <c r="K64" i="1"/>
  <c r="K52" i="1"/>
  <c r="K20" i="1"/>
  <c r="K17" i="1"/>
  <c r="G94" i="1"/>
  <c r="G84" i="1"/>
  <c r="G85" i="1"/>
  <c r="G78" i="1"/>
  <c r="I64" i="1"/>
  <c r="L64" i="1"/>
  <c r="V64" i="1"/>
  <c r="F64" i="1"/>
  <c r="H64" i="1"/>
  <c r="D77" i="1"/>
  <c r="D78" i="1"/>
  <c r="D79" i="1"/>
  <c r="D76" i="1"/>
  <c r="J106" i="1"/>
  <c r="J105" i="1"/>
  <c r="J101" i="1"/>
  <c r="J91" i="1"/>
  <c r="J90" i="1"/>
  <c r="J81" i="1"/>
  <c r="M81" i="1" s="1"/>
  <c r="J55" i="1"/>
  <c r="J5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9" i="1"/>
  <c r="J16" i="1"/>
  <c r="J15" i="1"/>
  <c r="J14" i="1"/>
  <c r="G106" i="1"/>
  <c r="G105" i="1"/>
  <c r="G101" i="1"/>
  <c r="G91" i="1"/>
  <c r="G90" i="1"/>
  <c r="G55" i="1"/>
  <c r="G5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9" i="1"/>
  <c r="G16" i="1"/>
  <c r="G15" i="1"/>
  <c r="G14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2" i="1"/>
  <c r="F74" i="1"/>
  <c r="I74" i="1"/>
  <c r="L74" i="1"/>
  <c r="L72" i="1" s="1"/>
  <c r="V74" i="1"/>
  <c r="V72" i="1" s="1"/>
  <c r="D105" i="1"/>
  <c r="D106" i="1"/>
  <c r="I12" i="1"/>
  <c r="L12" i="1"/>
  <c r="V12" i="1"/>
  <c r="F17" i="1"/>
  <c r="H17" i="1"/>
  <c r="I17" i="1"/>
  <c r="L17" i="1"/>
  <c r="V17" i="1"/>
  <c r="F20" i="1"/>
  <c r="I20" i="1"/>
  <c r="L20" i="1"/>
  <c r="V20" i="1"/>
  <c r="F52" i="1"/>
  <c r="H52" i="1"/>
  <c r="I52" i="1"/>
  <c r="L52" i="1"/>
  <c r="V52" i="1"/>
  <c r="V44" i="1" s="1"/>
  <c r="E56" i="1"/>
  <c r="F56" i="1"/>
  <c r="V56" i="1"/>
  <c r="D58" i="1"/>
  <c r="H92" i="1"/>
  <c r="I92" i="1"/>
  <c r="L92" i="1"/>
  <c r="V92" i="1"/>
  <c r="F92" i="1"/>
  <c r="H102" i="1"/>
  <c r="I102" i="1"/>
  <c r="L102" i="1"/>
  <c r="V102" i="1"/>
  <c r="H99" i="1"/>
  <c r="I99" i="1"/>
  <c r="L99" i="1"/>
  <c r="V99" i="1"/>
  <c r="F99" i="1"/>
  <c r="E99" i="1"/>
  <c r="D101" i="1"/>
  <c r="K120" i="4" l="1"/>
  <c r="Q120" i="4" s="1"/>
  <c r="G12" i="1"/>
  <c r="F10" i="1"/>
  <c r="H10" i="1"/>
  <c r="F72" i="1"/>
  <c r="G99" i="1"/>
  <c r="O17" i="1"/>
  <c r="G17" i="1"/>
  <c r="D74" i="1"/>
  <c r="I72" i="1"/>
  <c r="M85" i="1"/>
  <c r="M94" i="1"/>
  <c r="O64" i="1"/>
  <c r="M78" i="1"/>
  <c r="M84" i="1"/>
  <c r="D99" i="1"/>
  <c r="O92" i="1"/>
  <c r="G92" i="1"/>
  <c r="D56" i="1"/>
  <c r="F44" i="1"/>
  <c r="G20" i="1"/>
  <c r="V10" i="1"/>
  <c r="I10" i="1"/>
  <c r="M54" i="1"/>
  <c r="V59" i="1"/>
  <c r="L10" i="1"/>
  <c r="O99" i="1"/>
  <c r="O102" i="1"/>
  <c r="G102" i="1"/>
  <c r="O52" i="1"/>
  <c r="G52" i="1"/>
  <c r="O20" i="1"/>
  <c r="O12" i="1"/>
  <c r="O74" i="1"/>
  <c r="G74" i="1"/>
  <c r="J12" i="1"/>
  <c r="M15" i="1"/>
  <c r="J17" i="1"/>
  <c r="J20" i="1"/>
  <c r="M23" i="1"/>
  <c r="M25" i="1"/>
  <c r="M27" i="1"/>
  <c r="M29" i="1"/>
  <c r="M31" i="1"/>
  <c r="M33" i="1"/>
  <c r="M35" i="1"/>
  <c r="M37" i="1"/>
  <c r="J52" i="1"/>
  <c r="M55" i="1"/>
  <c r="J74" i="1"/>
  <c r="M90" i="1"/>
  <c r="J92" i="1"/>
  <c r="M101" i="1"/>
  <c r="M105" i="1"/>
  <c r="N17" i="1"/>
  <c r="K44" i="1"/>
  <c r="N52" i="1"/>
  <c r="N64" i="1"/>
  <c r="N92" i="1"/>
  <c r="N102" i="1"/>
  <c r="M14" i="1"/>
  <c r="M16" i="1"/>
  <c r="M19" i="1"/>
  <c r="M22" i="1"/>
  <c r="M24" i="1"/>
  <c r="M26" i="1"/>
  <c r="M28" i="1"/>
  <c r="M30" i="1"/>
  <c r="M32" i="1"/>
  <c r="M34" i="1"/>
  <c r="M36" i="1"/>
  <c r="M38" i="1"/>
  <c r="M91" i="1"/>
  <c r="J99" i="1"/>
  <c r="M99" i="1" s="1"/>
  <c r="J102" i="1"/>
  <c r="M106" i="1"/>
  <c r="L59" i="1"/>
  <c r="N20" i="1"/>
  <c r="K72" i="1"/>
  <c r="N74" i="1"/>
  <c r="N99" i="1"/>
  <c r="K10" i="1"/>
  <c r="N12" i="1"/>
  <c r="H72" i="1"/>
  <c r="H44" i="1"/>
  <c r="V8" i="1" l="1"/>
  <c r="J120" i="4"/>
  <c r="P120" i="4" s="1"/>
  <c r="J11" i="4"/>
  <c r="P11" i="4" s="1"/>
  <c r="G10" i="1"/>
  <c r="M102" i="1"/>
  <c r="I59" i="1"/>
  <c r="O59" i="1" s="1"/>
  <c r="O72" i="1"/>
  <c r="M17" i="1"/>
  <c r="O10" i="1"/>
  <c r="D72" i="1"/>
  <c r="J72" i="1"/>
  <c r="M20" i="1"/>
  <c r="N10" i="1"/>
  <c r="N72" i="1"/>
  <c r="M92" i="1"/>
  <c r="M74" i="1"/>
  <c r="M52" i="1"/>
  <c r="M12" i="1"/>
  <c r="J10" i="1"/>
  <c r="N44" i="1"/>
  <c r="G72" i="1"/>
  <c r="I376" i="4" l="1"/>
  <c r="I363" i="4" s="1"/>
  <c r="I120" i="4"/>
  <c r="I11" i="4"/>
  <c r="M72" i="1"/>
  <c r="M10" i="1"/>
  <c r="I10" i="4" l="1"/>
  <c r="H120" i="4"/>
  <c r="G120" i="4"/>
  <c r="H11" i="4"/>
  <c r="G11" i="4"/>
  <c r="F102" i="1"/>
  <c r="F59" i="1" s="1"/>
  <c r="F8" i="1" l="1"/>
  <c r="E102" i="1"/>
  <c r="E92" i="1"/>
  <c r="D92" i="1" s="1"/>
  <c r="E64" i="1"/>
  <c r="D55" i="1"/>
  <c r="D54" i="1"/>
  <c r="E52" i="1"/>
  <c r="E17" i="1"/>
  <c r="D17" i="1" s="1"/>
  <c r="D19" i="1"/>
  <c r="D16" i="1"/>
  <c r="D15" i="1"/>
  <c r="D14" i="1"/>
  <c r="E12" i="1"/>
  <c r="D12" i="1" s="1"/>
  <c r="D64" i="1" l="1"/>
  <c r="E59" i="1"/>
  <c r="D102" i="1"/>
  <c r="E44" i="1"/>
  <c r="D52" i="1"/>
  <c r="M67" i="1"/>
  <c r="M66" i="1"/>
  <c r="J64" i="1"/>
  <c r="G68" i="1"/>
  <c r="M68" i="1" l="1"/>
  <c r="D44" i="1"/>
  <c r="D59" i="1"/>
  <c r="G64" i="1"/>
  <c r="H59" i="1"/>
  <c r="G69" i="1"/>
  <c r="K59" i="1"/>
  <c r="N69" i="1"/>
  <c r="G59" i="1" l="1"/>
  <c r="M64" i="1"/>
  <c r="H8" i="1"/>
  <c r="K8" i="1"/>
  <c r="N59" i="1"/>
  <c r="M69" i="1"/>
  <c r="J59" i="1"/>
  <c r="N8" i="1" l="1"/>
  <c r="M59" i="1"/>
  <c r="D24" i="1" l="1"/>
  <c r="E20" i="1"/>
  <c r="D20" i="1" l="1"/>
  <c r="E10" i="1"/>
  <c r="D10" i="1" l="1"/>
  <c r="D8" i="1" s="1"/>
  <c r="E8" i="1"/>
  <c r="E21" i="1"/>
  <c r="E108" i="1" l="1"/>
  <c r="O58" i="1"/>
  <c r="G58" i="1"/>
  <c r="N58" i="1"/>
  <c r="I56" i="1"/>
  <c r="I44" i="1" s="1"/>
  <c r="H56" i="1"/>
  <c r="G56" i="1" s="1"/>
  <c r="K56" i="1"/>
  <c r="N56" i="1" s="1"/>
  <c r="M58" i="1"/>
  <c r="L56" i="1"/>
  <c r="O56" i="1" s="1"/>
  <c r="I8" i="1" l="1"/>
  <c r="G44" i="1"/>
  <c r="G8" i="1" s="1"/>
  <c r="L44" i="1"/>
  <c r="J56" i="1"/>
  <c r="M56" i="1" s="1"/>
  <c r="O44" i="1" l="1"/>
  <c r="L8" i="1"/>
  <c r="O8" i="1" s="1"/>
  <c r="J44" i="1"/>
  <c r="M44" i="1" l="1"/>
  <c r="J8" i="1"/>
  <c r="M8" i="1" s="1"/>
  <c r="L10" i="4"/>
  <c r="L363" i="4"/>
  <c r="L376" i="4"/>
  <c r="G10" i="4"/>
  <c r="G363" i="4"/>
  <c r="G376" i="4"/>
  <c r="G377" i="4"/>
  <c r="P363" i="4"/>
  <c r="H377" i="4"/>
  <c r="H376" i="4"/>
  <c r="H363" i="4"/>
  <c r="H10" i="4"/>
  <c r="Q10" i="4"/>
  <c r="N10" i="4"/>
  <c r="P376" i="4"/>
  <c r="Q376" i="4"/>
  <c r="J377" i="4"/>
  <c r="J376" i="4"/>
  <c r="J363" i="4"/>
  <c r="J10" i="4"/>
  <c r="R376" i="4"/>
  <c r="M376" i="4"/>
  <c r="M363" i="4"/>
  <c r="M10" i="4"/>
  <c r="P10" i="4"/>
  <c r="K10" i="4"/>
  <c r="K363" i="4"/>
  <c r="L377" i="4"/>
  <c r="K377" i="4"/>
  <c r="K376" i="4"/>
  <c r="Q377" i="4"/>
  <c r="N376" i="4"/>
  <c r="N363" i="4"/>
  <c r="Q363" i="4"/>
  <c r="R377" i="4"/>
  <c r="R363" i="4"/>
  <c r="N377" i="4"/>
  <c r="M377" i="4"/>
  <c r="P377" i="4"/>
  <c r="O377" i="4"/>
  <c r="O376" i="4"/>
  <c r="O363" i="4"/>
  <c r="O10" i="4"/>
  <c r="R10" i="4"/>
</calcChain>
</file>

<file path=xl/sharedStrings.xml><?xml version="1.0" encoding="utf-8"?>
<sst xmlns="http://schemas.openxmlformats.org/spreadsheetml/2006/main" count="1739" uniqueCount="675">
  <si>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</si>
  <si>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</si>
  <si>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</si>
  <si>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</si>
  <si>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</si>
  <si>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</si>
  <si>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</si>
  <si>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</si>
  <si>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</si>
  <si>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</si>
  <si>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</si>
  <si>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</si>
  <si>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</si>
  <si>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</si>
  <si>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</si>
  <si>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</si>
  <si>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</si>
  <si>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</si>
  <si>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</si>
  <si>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</si>
  <si>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</si>
  <si>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</si>
  <si>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</si>
  <si>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</si>
  <si>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</si>
  <si>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</si>
  <si>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</si>
  <si>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</si>
  <si>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</si>
  <si>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</si>
  <si>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</si>
  <si>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</si>
  <si>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</si>
  <si>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</si>
  <si>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</si>
  <si>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</si>
  <si>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</si>
  <si>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</si>
  <si>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</si>
  <si>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</si>
  <si>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</si>
  <si>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</si>
  <si>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</si>
  <si>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</si>
  <si>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</si>
  <si>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</si>
  <si>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</si>
  <si>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</si>
  <si>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</si>
  <si>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</si>
  <si>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</si>
  <si>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</si>
  <si>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</si>
  <si>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</si>
  <si>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</si>
  <si>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</si>
  <si>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</si>
  <si>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</si>
  <si>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</si>
  <si>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</si>
  <si>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</si>
  <si>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</si>
  <si>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</si>
  <si>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</si>
  <si>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</si>
  <si>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</si>
  <si>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</si>
  <si>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</si>
  <si>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</si>
  <si>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</si>
  <si>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</si>
  <si>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</si>
  <si>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</si>
  <si>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</si>
  <si>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</si>
  <si>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</si>
  <si>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</si>
  <si>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</si>
  <si>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</si>
  <si>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</si>
  <si>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</si>
  <si>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</si>
  <si>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</si>
  <si>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</si>
  <si>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</si>
  <si>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</si>
  <si>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</si>
  <si>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</si>
  <si>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</si>
  <si>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</si>
  <si>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</si>
  <si>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</si>
  <si>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</si>
  <si>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</si>
  <si>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</si>
  <si>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</si>
  <si>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</si>
  <si>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</si>
  <si>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</si>
  <si>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</si>
  <si>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</si>
  <si>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</si>
  <si>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</si>
  <si>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</si>
  <si>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</si>
  <si>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</si>
  <si>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</si>
  <si>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</si>
  <si>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</si>
  <si>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</si>
  <si>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</si>
  <si>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</si>
  <si>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</si>
  <si>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</si>
  <si>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</si>
  <si>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</si>
  <si>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</si>
  <si>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</si>
  <si>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</si>
  <si>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</si>
  <si>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</si>
  <si>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</si>
  <si>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</si>
  <si>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</si>
  <si>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</si>
  <si>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</si>
  <si>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</si>
  <si>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</si>
  <si>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</si>
  <si>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</si>
  <si>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</si>
  <si>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</si>
  <si>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</si>
  <si>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</si>
  <si>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</si>
  <si>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</si>
  <si>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</si>
  <si>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</si>
  <si>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</si>
  <si>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</si>
  <si>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</si>
  <si>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</si>
  <si>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</si>
  <si>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</si>
  <si>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</si>
  <si>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</si>
  <si>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</si>
  <si>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</si>
  <si>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</si>
  <si>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</si>
  <si>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</si>
  <si>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</si>
  <si>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</si>
  <si>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</si>
  <si>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</si>
  <si>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</si>
  <si>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</si>
  <si>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</si>
  <si>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</si>
  <si>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</si>
  <si>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</si>
  <si>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</si>
  <si>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</si>
  <si>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</si>
  <si>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</si>
  <si>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</si>
  <si>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</si>
  <si>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</si>
  <si>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</si>
  <si>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</si>
  <si>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</si>
  <si>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</si>
  <si>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</si>
  <si>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</si>
  <si>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</si>
  <si>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</si>
  <si>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</si>
  <si>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</si>
  <si>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</si>
  <si>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</si>
  <si>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</si>
  <si>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</si>
  <si>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</si>
  <si>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</si>
  <si>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</si>
  <si>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</si>
  <si>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>´³ÅÇÝ</t>
  </si>
  <si>
    <t>ÊáõÙµ</t>
  </si>
  <si>
    <t>¸³ë</t>
  </si>
  <si>
    <t>ÀÜ¸²ØºÜÀ Ì²Êêºð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</si>
  <si>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</si>
  <si>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</si>
  <si>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</si>
  <si>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</si>
  <si>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</si>
  <si>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</si>
  <si>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</si>
  <si>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</si>
  <si>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</si>
  <si>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</si>
  <si>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</si>
  <si>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</si>
  <si>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</si>
  <si>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</si>
  <si>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</si>
  <si>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</si>
  <si>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</si>
  <si>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</si>
  <si>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</si>
  <si>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</si>
  <si>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</si>
  <si>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</si>
  <si>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</si>
  <si>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</si>
  <si>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</si>
  <si>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</si>
  <si>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</si>
  <si>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</si>
  <si>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</si>
  <si>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</si>
  <si>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</si>
  <si>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</si>
  <si>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</si>
  <si>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</si>
  <si>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</si>
  <si>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</si>
  <si>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</si>
  <si>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</si>
  <si>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</si>
  <si>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</si>
  <si>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</si>
  <si>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</si>
  <si>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</si>
  <si>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</si>
  <si>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2424</t>
  </si>
  <si>
    <t>4</t>
  </si>
  <si>
    <t>àéá·áõÙ</t>
  </si>
  <si>
    <t>2430</t>
  </si>
  <si>
    <t>ì³é»ÉÇù ¨ ¿Ý»ñ·»ïÇÏ³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</si>
  <si>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</si>
  <si>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</si>
  <si>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</si>
  <si>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</si>
  <si>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</si>
  <si>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</si>
  <si>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</si>
  <si>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</si>
  <si>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</si>
  <si>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</si>
  <si>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</si>
  <si>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</si>
  <si>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</si>
  <si>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</si>
  <si>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</si>
  <si>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</si>
  <si>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</si>
  <si>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</si>
  <si>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</si>
  <si>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</si>
  <si>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</si>
  <si>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</si>
  <si>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</si>
  <si>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</si>
  <si>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</si>
  <si>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</si>
  <si>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</si>
  <si>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</si>
  <si>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</si>
  <si>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</si>
  <si>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</si>
  <si>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</si>
  <si>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</si>
  <si>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</si>
  <si>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</si>
  <si>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</si>
  <si>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</si>
  <si>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</si>
  <si>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</si>
  <si>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2640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</si>
  <si>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</si>
  <si>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</si>
  <si>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</si>
  <si>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</si>
  <si>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</si>
  <si>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</si>
  <si>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</si>
  <si>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</si>
  <si>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</si>
  <si>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</si>
  <si>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</si>
  <si>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</si>
  <si>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</si>
  <si>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</si>
  <si>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</si>
  <si>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</si>
  <si>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</si>
  <si>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</si>
  <si>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</si>
  <si>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</si>
  <si>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</si>
  <si>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</si>
  <si>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</si>
  <si>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</si>
  <si>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</si>
  <si>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</si>
  <si>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</si>
  <si>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</si>
  <si>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</si>
  <si>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</si>
  <si>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</si>
  <si>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</si>
  <si>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</si>
  <si>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</si>
  <si>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</si>
  <si>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</si>
  <si>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</si>
  <si>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</si>
  <si>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</si>
  <si>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2840</t>
  </si>
  <si>
    <t>ÎñáÝ³Ï³Ý ¨ Ñ³ë³ñ³Ï³Ï³Ý  ³ÛÉ Í³é³ÛáõÃÛáõÝÝ»ñ</t>
  </si>
  <si>
    <t>2841</t>
  </si>
  <si>
    <t>ºñÇï³ë³ñ¹³Ï³Ý Íñ³·ñ»ñ</t>
  </si>
  <si>
    <t>2843</t>
  </si>
  <si>
    <t>ÎñáÝ³Ï³Ý ¨ Ñ³ë³ñ³Ï³Ï³Ý ³ÛÉ Í³é³ÛáõÃÛáõÝÝ»ñ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</si>
  <si>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</si>
  <si>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</si>
  <si>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</si>
  <si>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</si>
  <si>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</si>
  <si>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</si>
  <si>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</si>
  <si>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</si>
  <si>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î³ññ³Ï³Ý ÁÝ¹Ñ³Ýáõñ ÏñÃáõÃÛáõÝ</t>
  </si>
  <si>
    <t>2920</t>
  </si>
  <si>
    <t>ØÇçÝ³Ï³ñ· ÁÝ¹Ñ³Ýáõñ ÏñÃáõÃÛáõÝ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</si>
  <si>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</si>
  <si>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</si>
  <si>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</si>
  <si>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</si>
  <si>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</si>
  <si>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</si>
  <si>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</si>
  <si>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</si>
  <si>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</si>
  <si>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</si>
  <si>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</si>
  <si>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</si>
  <si>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</si>
  <si>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</si>
  <si>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</si>
  <si>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</si>
  <si>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</si>
  <si>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</si>
  <si>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</si>
  <si>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</si>
  <si>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</si>
  <si>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</si>
  <si>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</si>
  <si>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</si>
  <si>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</si>
  <si>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</si>
  <si>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</si>
  <si>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</si>
  <si>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</si>
  <si>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</si>
  <si>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</si>
  <si>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</si>
  <si>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</si>
  <si>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</si>
  <si>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</si>
  <si>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</si>
  <si>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</si>
  <si>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</si>
  <si>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</si>
  <si>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</si>
  <si>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</si>
  <si>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</si>
  <si>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</si>
  <si>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</si>
  <si>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</si>
  <si>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</si>
  <si>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</si>
  <si>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</si>
  <si>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</si>
  <si>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</si>
  <si>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</si>
  <si>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4221</t>
  </si>
  <si>
    <t>- Ü»ñùÇÝ ·áñÍáõÕáõÙÝ»ñ</t>
  </si>
  <si>
    <t>4222</t>
  </si>
  <si>
    <t>- ²ñï³ë³ÑÙ³ÝÛ³Ý ·áñÍáõÕáõÙÝ»ñÇ ·Íáí Í³Ëë»ñ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</si>
  <si>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</si>
  <si>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</si>
  <si>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</si>
  <si>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</si>
  <si>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</si>
  <si>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</si>
  <si>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</si>
  <si>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</si>
  <si>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</si>
  <si>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</si>
  <si>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</si>
  <si>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</si>
  <si>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- ÀÝ¹Ñ³Ýáõñ µÝáõÛÃÇ ³ÛÉ Í³é³ÛáõÃÛáõÝÝ»ñ</t>
  </si>
  <si>
    <t>4239</t>
  </si>
  <si>
    <t>4241</t>
  </si>
  <si>
    <t>- Ø³ëÝ³·Çï³Ï³Ý Í³é³ÛáõÃÛáõÝÝ»ñ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</si>
  <si>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</si>
  <si>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</si>
  <si>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</si>
  <si>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</si>
  <si>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</si>
  <si>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</si>
  <si>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</si>
  <si>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</si>
  <si>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</si>
  <si>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</si>
  <si>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- Ð³ïáõÏ Ýå³ï³Ï³ÛÇÝ ³ÛÉ ÝÛáõÃ»ñ</t>
  </si>
  <si>
    <t>4269</t>
  </si>
  <si>
    <t>- ²ñï³ùÇÝ í³ñÏ»ñÇ ·Íáí ïáÏáë³í×³ñÝ»ñ</t>
  </si>
  <si>
    <t>4422</t>
  </si>
  <si>
    <t>- êáõµëÇ¹Ç³Ý»ñ áã ýÇÝ³Ýë³Ï³Ý å»ï³Ï³Ý (Ñ³Ù³ÛÝù³ÛÇÝ) Ï³½Ù³Ï»ñåáõÃÛáõÝÝ»ñÇÝ</t>
  </si>
  <si>
    <t>4511</t>
  </si>
  <si>
    <t>- êáõµëÇ¹Ç³Ý»ñ áã  å»ï³Ï³Ý (áã Ñ³Ù³ÛÝù³ÛÇÝ) áã ýÇÝ³Ýë³Ï³Ý Ï³½Ù³Ï»ñåáõÃÛáõÝÝ»ñÇÝ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</si>
  <si>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</si>
  <si>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</si>
  <si>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</si>
  <si>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</si>
  <si>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</si>
  <si>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</si>
  <si>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</si>
  <si>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²ÛÉ Ï³åÇï³É ¹ñ³Ù³ßÝáñÑÝ»ñ</t>
  </si>
  <si>
    <t>4657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</si>
  <si>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</si>
  <si>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</si>
  <si>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</si>
  <si>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</si>
  <si>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</si>
  <si>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</si>
  <si>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</si>
  <si>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</si>
  <si>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</si>
  <si>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</si>
  <si>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</si>
  <si>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</si>
  <si>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</si>
  <si>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</si>
  <si>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</si>
  <si>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</si>
  <si>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5121</t>
  </si>
  <si>
    <t>- îñ³Ýëåáñï³ÛÇÝ ë³ñù³íáñáõÙÝ»ñ</t>
  </si>
  <si>
    <t>5122</t>
  </si>
  <si>
    <t>- ì³ñã³Ï³Ý ë³ñù³íáñáõÙÝ»ñ</t>
  </si>
  <si>
    <t>- ²ÛÉ Ù»ù»Ý³Ý»ñ ¨ ë³ñù³íáñáõÙÝ»ñ</t>
  </si>
  <si>
    <t>5129</t>
  </si>
  <si>
    <t>5132</t>
  </si>
  <si>
    <t>- àã ÝÛáõÃ³Ï³Ý ÑÇÙÝ³Ï³Ý ÙÇçáóÝ»ñ</t>
  </si>
  <si>
    <t>5134</t>
  </si>
  <si>
    <t>- Ü³Ë³·Í³Ñ»ï³½áï³Ï³Ý Í³Ëë»ñ</t>
  </si>
  <si>
    <t>²ÜÞ²ðÄ ¶àôÚøÆ Æð²òàôØÆò Øàôîøºð</t>
  </si>
  <si>
    <t>8111</t>
  </si>
  <si>
    <t>Þ²ðÄ²Î²Ü ¶àôÚøÆ Æð²òàôØÆò Øàôîøºð</t>
  </si>
  <si>
    <t>8121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</si>
  <si>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</si>
  <si>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</si>
  <si>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</si>
  <si>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</si>
  <si>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</si>
  <si>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</si>
  <si>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</si>
  <si>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</si>
  <si>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</si>
  <si>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</si>
  <si>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</si>
  <si>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</si>
  <si>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</si>
  <si>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</si>
  <si>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</si>
  <si>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</si>
  <si>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</si>
  <si>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</si>
  <si>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</si>
  <si>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</si>
  <si>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</si>
  <si>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</si>
  <si>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</si>
  <si>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</si>
  <si>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</si>
  <si>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</si>
  <si>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</si>
  <si>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</si>
  <si>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</si>
  <si>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</si>
  <si>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</si>
  <si>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</si>
  <si>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</si>
  <si>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</si>
  <si>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</si>
  <si>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</si>
  <si>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</si>
  <si>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</si>
  <si>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</si>
  <si>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</si>
  <si>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</si>
  <si>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</si>
  <si>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</si>
  <si>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</si>
  <si>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</si>
  <si>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</si>
  <si>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</si>
  <si>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</si>
  <si>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</si>
  <si>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</si>
  <si>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</si>
  <si>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</si>
  <si>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</si>
  <si>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</si>
  <si>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</si>
  <si>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</si>
  <si>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</si>
  <si>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</si>
  <si>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</si>
  <si>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</si>
  <si>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</si>
  <si>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</si>
  <si>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</si>
  <si>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</si>
  <si>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</si>
  <si>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</si>
  <si>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</si>
  <si>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</si>
  <si>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</si>
  <si>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</si>
  <si>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</si>
  <si>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</si>
  <si>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</si>
  <si>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</si>
  <si>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</si>
  <si>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</si>
  <si>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</si>
  <si>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</si>
  <si>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</si>
  <si>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</si>
  <si>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</si>
  <si>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</si>
  <si>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</si>
  <si>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</si>
  <si>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</si>
  <si>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</si>
  <si>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</si>
  <si>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</si>
  <si>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</si>
  <si>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</si>
  <si>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</si>
  <si>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</si>
  <si>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</si>
  <si>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</si>
  <si>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</si>
  <si>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</si>
  <si>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</si>
  <si>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</si>
  <si>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</si>
  <si>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</si>
  <si>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</si>
  <si>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</si>
  <si>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</si>
  <si>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</si>
  <si>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</si>
  <si>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</si>
  <si>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</si>
  <si>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</si>
  <si>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</si>
  <si>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</si>
  <si>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</si>
  <si>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</si>
  <si>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</si>
  <si>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</si>
  <si>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</si>
  <si>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</si>
  <si>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</si>
  <si>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</si>
  <si>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</si>
  <si>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</si>
  <si>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</si>
  <si>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</si>
  <si>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</si>
  <si>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</si>
  <si>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</si>
  <si>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</si>
  <si>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</si>
  <si>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</si>
  <si>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</si>
  <si>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</si>
  <si>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</si>
  <si>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</si>
  <si>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</si>
  <si>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</si>
  <si>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</si>
  <si>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</si>
  <si>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</si>
  <si>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</si>
  <si>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</si>
  <si>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</si>
  <si>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</si>
  <si>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</si>
  <si>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</si>
  <si>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</si>
  <si>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</si>
  <si>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</si>
  <si>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</si>
  <si>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</si>
  <si>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</si>
  <si>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</si>
  <si>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</si>
  <si>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</si>
  <si>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</si>
  <si>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</si>
  <si>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</si>
  <si>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</si>
  <si>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</si>
  <si>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</si>
  <si>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</si>
  <si>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</si>
  <si>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</si>
  <si>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</si>
  <si>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</si>
  <si>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</si>
  <si>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</si>
  <si>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</si>
  <si>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</si>
  <si>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</si>
  <si>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</si>
  <si>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</si>
  <si>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</si>
  <si>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</si>
  <si>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</si>
  <si>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Ծանոթություն</t>
  </si>
  <si>
    <t>2023թ կանխատեսված և 2022թ. հաստատված բյուջեի տարբերության վերաբերյալ հիմնավորումներ</t>
  </si>
  <si>
    <t>ՀՀ Արմավիրի մարզի Փարաքար հանայնքի միջնաժամկետ ծախսերի ծրագրի 2023-2025թթ. վարչական և ֆոնդային մասերի եկամուտները` ըստ ձևավորման աղբյուրների</t>
  </si>
  <si>
    <t>2022 փաստացի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</si>
  <si>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</si>
  <si>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</si>
  <si>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</si>
  <si>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>2024թ կանխատեսված և 2023թ. հաստատված բյուջեի տարբերության վերաբերյալ հիմնավորումներ</t>
  </si>
  <si>
    <t xml:space="preserve">ՀՀ համայնքների 2024-2026թթ. միջնաժամկետ ծախսերի ծրագրերի պակացուրդի (դեֆիցիտի) ֆինանսավորումը ըստ աղբյուրների                                                </t>
  </si>
  <si>
    <t>ՀՀ համայնքների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</si>
  <si>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 xml:space="preserve"> -Հանգիստ, մշակույթ և կրոն (այլ դասերին չպատկանող)</t>
  </si>
  <si>
    <t>1.Հանգիստ, մշակույթ և կրոն (այլ դասերին չպատկանող)</t>
  </si>
  <si>
    <t>Ջրամատակարարում</t>
  </si>
  <si>
    <t xml:space="preserve">2024  թվական </t>
  </si>
  <si>
    <r>
      <t xml:space="preserve">ՀՀ Արմավիրի մարզի Փարաքար համայնքի բազմաբնակարան շենքերի վերանորոգում և բարեկարգում </t>
    </r>
    <r>
      <rPr>
        <b/>
        <i/>
        <sz val="8"/>
        <rFont val="Arial LatArm"/>
        <family val="2"/>
      </rPr>
      <t>Մուսալեռ, Այգեկ, Մերձավան, Փարաքար, Բաղրամյան, Նորակերտ</t>
    </r>
  </si>
  <si>
    <t xml:space="preserve"> Փարաքար համայնքի Փարաքար, Մերձավան, Նորակերտ, Մուսալեռ բնակավայրերի բուժամբուլատորիաների, Արևաշատ, Պտղունք, Այգեկ բնակավայրերի բուժկետերի և Փարաքար բնակավայրի կենցաղի տան վերանորոգում  </t>
  </si>
  <si>
    <t>ՀՀ Արմավիրի մարզի Փարաքար համայնքի Փարաքար բնակավայրի Է. Թևոսյան և Րաֆֆու փողոցների կոյուղագծի կառուցում</t>
  </si>
  <si>
    <t xml:space="preserve">   ՀՀ Արմավիրի մարզի Փարաքար համայնքի Փարաքար, Թաիրով, Մերձավան, Մուսալեռ, Նորակերտ, Այգեկ և Պտղունք բնակավայրերի մանկապարտեզների վերանորոգում</t>
  </si>
  <si>
    <t>Փարաքար համայնքի Այգեկի, Փարաքարի, Թաիրովի, Արևաշատի, Մերձավանի, Պտղունքի, Մուսալեռի, Նորակերտի մանկապարտեզների վերանորոգում, գույքի ձեռքբերում և բակային տարածքների բարեկարգում</t>
  </si>
  <si>
    <t>2022թ</t>
  </si>
  <si>
    <t>2023թ</t>
  </si>
  <si>
    <t xml:space="preserve">Արևաշատ բնակավայրում մանկապարտեզի կոյուղու հորի կառուցում և տարածքի բարեկարգման աշխատանքներ </t>
  </si>
  <si>
    <t xml:space="preserve"> - այլ վարձատրություններ</t>
  </si>
  <si>
    <t xml:space="preserve"> -Գործառնական և բանկային ծառայությունների ծախսեր</t>
  </si>
  <si>
    <t>4211</t>
  </si>
  <si>
    <t xml:space="preserve"> - Կենցաղային և հանրային սննդի ծառայություններ</t>
  </si>
  <si>
    <t>4236</t>
  </si>
  <si>
    <t xml:space="preserve"> -Շենքերի և կառույցների ÁÝÃ³óÇÏ Ýáñá·áõÙ ¨ å³Ñå³ÝáõÙ</t>
  </si>
  <si>
    <t xml:space="preserve"> -Կենցաղային և հանրային սննդի նյութեր</t>
  </si>
  <si>
    <t xml:space="preserve"> -Հատուկ նպատակային այլ նյութեր</t>
  </si>
  <si>
    <t xml:space="preserve"> -Այլ կապիտալ դրամաշնորհներ                                    </t>
  </si>
  <si>
    <t xml:space="preserve"> -Նվիրատվություններ այլ շահույթ չհետապնդող կազմակերպություններին</t>
  </si>
  <si>
    <t>1.  (Հանգստի և սպորտի ծառայություն)</t>
  </si>
  <si>
    <t>2. Ü³Ë³¹åñáó³Ï³Ý áõëáõóÙ³Ý շենք շինությունների կապիտալ վերանորոգում</t>
  </si>
  <si>
    <t xml:space="preserve"> - Գույքի վարձակալություն</t>
  </si>
  <si>
    <t xml:space="preserve"> - Աճող ակտիվներ</t>
  </si>
  <si>
    <t xml:space="preserve">2025  թվական </t>
  </si>
  <si>
    <t xml:space="preserve">Հավելված 2 
Հայաստանի Հանրապետության
Արմավիրի մարզի Փարաքար համայնքի
ավագանու 2023 թվականի սեպտեմբերի 12-ի   
ավագանու  թիվ -Ա որոշման </t>
  </si>
  <si>
    <t xml:space="preserve">Հավելված 3
Հայաստանի Հանրապետության
Արմավիրի մարզի Փարաքար համայնքի
ավագանու 2023 թվականի սեպտեմբերի    12-ի   
ավագանու  թիվ -Ա որոշման </t>
  </si>
  <si>
    <t xml:space="preserve">Հավելված 1 
Հայաստանի Հանրապետության
Արմավիրի մարզի Փարաքար համայնքի
ավագանու 2023 թվականի նոյեմբերի  15-ի   
ավագանու  թիվ -Ա որոշման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</si>
</sst>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\ ;\(#,##0.0\)"/>
    <numFmt numFmtId="166" formatCode="0.0"/>
    <numFmt numFmtId="167" formatCode="0.000"/>
    <numFmt numFmtId="168" formatCode="#,##0.000"/>
    <numFmt numFmtId="169" formatCode="#,##0.00\ ;\(#,##0.00\)"/>
    <numFmt numFmtId="170" formatCode="#,##0.000\ ;\(#,##0.000\)"/>
    <numFmt numFmtId="171" formatCode="[$-10409]0.00"/>
    <numFmt numFmtId="172" formatCode="[$-10409]0.000"/>
    <numFmt numFmtId="173" formatCode="#,##0\ ;\(#,##0\)"/>
  </numFmts>
  <fonts count="20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sz val="8"/>
      <color rgb="FFFF0000"/>
      <name val="Arial LatArm"/>
      <family val="2"/>
    </font>
    <font>
      <sz val="9"/>
      <name val="Arial LatArm"/>
      <family val="2"/>
    </font>
    <font>
      <sz val="11"/>
      <color indexed="8"/>
      <name val="Calibri"/>
      <family val="2"/>
      <charset val="204"/>
    </font>
    <font>
      <b/>
      <sz val="10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Armenian"/>
      <family val="2"/>
    </font>
    <font>
      <sz val="10"/>
      <color indexed="8"/>
      <name val="Sylfaen"/>
      <family val="1"/>
    </font>
    <font>
      <sz val="10"/>
      <color indexed="8"/>
      <name val="Arial"/>
      <family val="2"/>
    </font>
    <font>
      <sz val="9"/>
      <name val="Arial LatArm"/>
      <family val="2"/>
      <charset val="1"/>
    </font>
    <font>
      <sz val="9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10" applyNumberFormat="0" applyFill="0" applyProtection="0">
      <alignment horizontal="center" vertical="center"/>
    </xf>
    <xf numFmtId="4" fontId="9" fillId="0" borderId="10" applyFill="0" applyProtection="0">
      <alignment horizontal="right" vertical="center"/>
    </xf>
    <xf numFmtId="0" fontId="9" fillId="0" borderId="10" applyNumberFormat="0" applyFill="0" applyProtection="0">
      <alignment horizontal="left" vertical="center" wrapText="1"/>
    </xf>
    <xf numFmtId="0" fontId="12" fillId="0" borderId="11" applyNumberFormat="0" applyFont="0" applyFill="0" applyAlignment="0" applyProtection="0"/>
  </cellStyleXfs>
  <cellXfs count="178">
    <xf numFmtId="0" fontId="0" fillId="0" borderId="0" xfId="0"/>
    <xf numFmtId="2" fontId="4" fillId="2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left" vertical="center" wrapText="1"/>
    </xf>
    <xf numFmtId="2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right" vertical="center"/>
    </xf>
    <xf numFmtId="2" fontId="0" fillId="2" borderId="0" xfId="0" applyNumberFormat="1" applyFill="1" applyAlignment="1">
      <alignment vertical="center"/>
    </xf>
    <xf numFmtId="2" fontId="3" fillId="2" borderId="0" xfId="0" applyNumberFormat="1" applyFont="1" applyFill="1" applyAlignment="1">
      <alignment horizontal="right" vertical="center"/>
    </xf>
    <xf numFmtId="2" fontId="8" fillId="2" borderId="6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 vertical="center"/>
    </xf>
    <xf numFmtId="2" fontId="0" fillId="2" borderId="3" xfId="0" applyNumberForma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right" vertical="center"/>
    </xf>
    <xf numFmtId="167" fontId="3" fillId="2" borderId="2" xfId="0" applyNumberFormat="1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right" vertical="center"/>
    </xf>
    <xf numFmtId="2" fontId="0" fillId="2" borderId="7" xfId="0" applyNumberFormat="1" applyFill="1" applyBorder="1" applyAlignment="1">
      <alignment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167" fontId="3" fillId="2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165" fontId="3" fillId="2" borderId="0" xfId="0" applyNumberFormat="1" applyFont="1" applyFill="1" applyAlignment="1">
      <alignment horizontal="center" vertical="top"/>
    </xf>
    <xf numFmtId="169" fontId="4" fillId="2" borderId="2" xfId="0" applyNumberFormat="1" applyFont="1" applyFill="1" applyBorder="1" applyAlignment="1">
      <alignment horizontal="right" vertical="center" wrapText="1"/>
    </xf>
    <xf numFmtId="170" fontId="4" fillId="2" borderId="2" xfId="0" applyNumberFormat="1" applyFont="1" applyFill="1" applyBorder="1" applyAlignment="1">
      <alignment horizontal="right" vertical="center" wrapText="1"/>
    </xf>
    <xf numFmtId="170" fontId="3" fillId="2" borderId="2" xfId="0" applyNumberFormat="1" applyFont="1" applyFill="1" applyBorder="1" applyAlignment="1">
      <alignment horizontal="center" vertical="top"/>
    </xf>
    <xf numFmtId="170" fontId="9" fillId="2" borderId="10" xfId="4" applyNumberFormat="1" applyFill="1">
      <alignment horizontal="right" vertical="center"/>
    </xf>
    <xf numFmtId="165" fontId="3" fillId="2" borderId="2" xfId="0" applyNumberFormat="1" applyFont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top"/>
    </xf>
    <xf numFmtId="169" fontId="6" fillId="2" borderId="2" xfId="0" applyNumberFormat="1" applyFont="1" applyFill="1" applyBorder="1" applyAlignment="1">
      <alignment horizontal="right" vertical="top" wrapText="1"/>
    </xf>
    <xf numFmtId="169" fontId="3" fillId="2" borderId="2" xfId="0" applyNumberFormat="1" applyFont="1" applyFill="1" applyBorder="1" applyAlignment="1">
      <alignment horizontal="center" vertical="top"/>
    </xf>
    <xf numFmtId="169" fontId="9" fillId="2" borderId="10" xfId="4" applyNumberFormat="1" applyFill="1">
      <alignment horizontal="right" vertical="center"/>
    </xf>
    <xf numFmtId="165" fontId="4" fillId="2" borderId="2" xfId="0" applyNumberFormat="1" applyFont="1" applyFill="1" applyBorder="1" applyAlignment="1">
      <alignment horizontal="right" vertical="center" wrapText="1"/>
    </xf>
    <xf numFmtId="4" fontId="9" fillId="2" borderId="10" xfId="4" applyFill="1">
      <alignment horizontal="right" vertical="center"/>
    </xf>
    <xf numFmtId="169" fontId="6" fillId="2" borderId="2" xfId="0" applyNumberFormat="1" applyFont="1" applyFill="1" applyBorder="1" applyAlignment="1">
      <alignment horizontal="center" vertical="center"/>
    </xf>
    <xf numFmtId="168" fontId="6" fillId="2" borderId="2" xfId="0" applyNumberFormat="1" applyFont="1" applyFill="1" applyBorder="1" applyAlignment="1">
      <alignment horizontal="center" vertical="center"/>
    </xf>
    <xf numFmtId="168" fontId="3" fillId="2" borderId="2" xfId="0" applyNumberFormat="1" applyFont="1" applyFill="1" applyBorder="1" applyAlignment="1">
      <alignment horizontal="center" vertical="top"/>
    </xf>
    <xf numFmtId="168" fontId="9" fillId="2" borderId="10" xfId="4" applyNumberFormat="1" applyFill="1">
      <alignment horizontal="right" vertical="center"/>
    </xf>
    <xf numFmtId="170" fontId="6" fillId="2" borderId="2" xfId="0" applyNumberFormat="1" applyFont="1" applyFill="1" applyBorder="1" applyAlignment="1">
      <alignment horizontal="center" vertical="center"/>
    </xf>
    <xf numFmtId="170" fontId="0" fillId="2" borderId="0" xfId="0" applyNumberFormat="1" applyFill="1" applyAlignment="1">
      <alignment horizontal="center" vertical="top"/>
    </xf>
    <xf numFmtId="168" fontId="4" fillId="2" borderId="2" xfId="0" applyNumberFormat="1" applyFont="1" applyFill="1" applyBorder="1" applyAlignment="1">
      <alignment horizontal="center" vertical="center"/>
    </xf>
    <xf numFmtId="169" fontId="6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/>
    <xf numFmtId="0" fontId="0" fillId="2" borderId="0" xfId="0" applyFill="1"/>
    <xf numFmtId="0" fontId="8" fillId="2" borderId="3" xfId="0" applyFont="1" applyFill="1" applyBorder="1"/>
    <xf numFmtId="0" fontId="8" fillId="2" borderId="0" xfId="0" applyFont="1" applyFill="1"/>
    <xf numFmtId="166" fontId="10" fillId="2" borderId="2" xfId="0" applyNumberFormat="1" applyFont="1" applyFill="1" applyBorder="1" applyAlignment="1">
      <alignment horizontal="center" vertical="top"/>
    </xf>
    <xf numFmtId="4" fontId="11" fillId="2" borderId="10" xfId="4" applyFont="1" applyFill="1">
      <alignment horizontal="right"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165" fontId="0" fillId="2" borderId="0" xfId="0" applyNumberFormat="1" applyFill="1" applyAlignment="1">
      <alignment horizontal="right" vertical="top"/>
    </xf>
    <xf numFmtId="165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right" vertical="top"/>
    </xf>
    <xf numFmtId="165" fontId="3" fillId="2" borderId="0" xfId="0" applyNumberFormat="1" applyFont="1" applyFill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right" vertical="center"/>
    </xf>
    <xf numFmtId="0" fontId="0" fillId="2" borderId="7" xfId="0" applyFill="1" applyBorder="1"/>
    <xf numFmtId="171" fontId="16" fillId="3" borderId="12" xfId="0" applyNumberFormat="1" applyFont="1" applyFill="1" applyBorder="1" applyAlignment="1" applyProtection="1">
      <alignment horizontal="right" vertical="top" wrapText="1" readingOrder="1"/>
      <protection locked="0"/>
    </xf>
    <xf numFmtId="166" fontId="3" fillId="2" borderId="2" xfId="0" applyNumberFormat="1" applyFont="1" applyFill="1" applyBorder="1" applyAlignment="1">
      <alignment horizontal="center" vertical="top"/>
    </xf>
    <xf numFmtId="171" fontId="17" fillId="3" borderId="12" xfId="0" applyNumberFormat="1" applyFont="1" applyFill="1" applyBorder="1" applyAlignment="1" applyProtection="1">
      <alignment horizontal="right" vertical="top" wrapText="1" readingOrder="1"/>
      <protection locked="0"/>
    </xf>
    <xf numFmtId="172" fontId="17" fillId="3" borderId="12" xfId="0" applyNumberFormat="1" applyFont="1" applyFill="1" applyBorder="1" applyAlignment="1" applyProtection="1">
      <alignment horizontal="right" vertical="top" wrapText="1" readingOrder="1"/>
      <protection locked="0"/>
    </xf>
    <xf numFmtId="171" fontId="3" fillId="2" borderId="2" xfId="0" applyNumberFormat="1" applyFont="1" applyFill="1" applyBorder="1" applyAlignment="1">
      <alignment horizontal="center" vertical="top"/>
    </xf>
    <xf numFmtId="172" fontId="3" fillId="2" borderId="2" xfId="0" applyNumberFormat="1" applyFont="1" applyFill="1" applyBorder="1" applyAlignment="1">
      <alignment horizontal="center" vertical="top"/>
    </xf>
    <xf numFmtId="172" fontId="17" fillId="3" borderId="12" xfId="0" applyNumberFormat="1" applyFont="1" applyFill="1" applyBorder="1" applyAlignment="1" applyProtection="1">
      <alignment horizontal="center" vertical="top" wrapText="1" readingOrder="1"/>
      <protection locked="0"/>
    </xf>
    <xf numFmtId="172" fontId="0" fillId="2" borderId="0" xfId="0" applyNumberFormat="1" applyFill="1" applyAlignment="1">
      <alignment horizontal="center" vertical="top"/>
    </xf>
    <xf numFmtId="171" fontId="17" fillId="3" borderId="12" xfId="0" applyNumberFormat="1" applyFont="1" applyFill="1" applyBorder="1" applyAlignment="1" applyProtection="1">
      <alignment horizontal="center" vertical="top" wrapText="1" readingOrder="1"/>
      <protection locked="0"/>
    </xf>
    <xf numFmtId="165" fontId="0" fillId="2" borderId="0" xfId="0" applyNumberFormat="1" applyFill="1" applyAlignment="1">
      <alignment horizontal="left" vertical="top" wrapText="1"/>
    </xf>
    <xf numFmtId="165" fontId="3" fillId="2" borderId="0" xfId="0" applyNumberFormat="1" applyFont="1" applyFill="1" applyAlignment="1">
      <alignment horizontal="left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top"/>
    </xf>
    <xf numFmtId="0" fontId="11" fillId="2" borderId="10" xfId="5" applyFont="1" applyFill="1">
      <alignment horizontal="left" vertical="center" wrapText="1"/>
    </xf>
    <xf numFmtId="172" fontId="9" fillId="2" borderId="10" xfId="4" applyNumberFormat="1" applyFill="1">
      <alignment horizontal="right" vertical="center"/>
    </xf>
    <xf numFmtId="165" fontId="6" fillId="2" borderId="2" xfId="0" applyNumberFormat="1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0" fontId="11" fillId="2" borderId="10" xfId="3" applyFont="1" applyFill="1">
      <alignment horizontal="center" vertical="center"/>
    </xf>
    <xf numFmtId="0" fontId="3" fillId="2" borderId="10" xfId="5" applyFont="1" applyFill="1">
      <alignment horizontal="left" vertical="center" wrapText="1"/>
    </xf>
    <xf numFmtId="0" fontId="3" fillId="2" borderId="10" xfId="3" applyFont="1" applyFill="1">
      <alignment horizontal="center" vertical="center"/>
    </xf>
    <xf numFmtId="0" fontId="9" fillId="2" borderId="10" xfId="5" applyFill="1">
      <alignment horizontal="left" vertical="center" wrapText="1"/>
    </xf>
    <xf numFmtId="0" fontId="9" fillId="2" borderId="10" xfId="3" applyFill="1">
      <alignment horizontal="center" vertical="center"/>
    </xf>
    <xf numFmtId="173" fontId="3" fillId="2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165" fontId="10" fillId="2" borderId="2" xfId="0" applyNumberFormat="1" applyFont="1" applyFill="1" applyBorder="1" applyAlignment="1">
      <alignment horizontal="center" vertical="top"/>
    </xf>
    <xf numFmtId="0" fontId="15" fillId="2" borderId="3" xfId="0" applyFont="1" applyFill="1" applyBorder="1"/>
    <xf numFmtId="0" fontId="15" fillId="2" borderId="0" xfId="0" applyFont="1" applyFill="1"/>
    <xf numFmtId="165" fontId="7" fillId="2" borderId="2" xfId="0" applyNumberFormat="1" applyFont="1" applyFill="1" applyBorder="1" applyAlignment="1">
      <alignment horizontal="left" vertical="top" wrapText="1"/>
    </xf>
    <xf numFmtId="0" fontId="14" fillId="2" borderId="10" xfId="5" applyFont="1" applyFill="1">
      <alignment horizontal="left" vertical="center" wrapText="1"/>
    </xf>
    <xf numFmtId="0" fontId="12" fillId="2" borderId="11" xfId="6" applyFill="1"/>
    <xf numFmtId="0" fontId="13" fillId="2" borderId="10" xfId="5" applyFont="1" applyFill="1">
      <alignment horizontal="left" vertical="center" wrapText="1"/>
    </xf>
    <xf numFmtId="168" fontId="9" fillId="2" borderId="10" xfId="4" applyNumberFormat="1" applyFill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top"/>
    </xf>
    <xf numFmtId="165" fontId="3" fillId="2" borderId="5" xfId="0" applyNumberFormat="1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center"/>
    </xf>
    <xf numFmtId="167" fontId="0" fillId="2" borderId="0" xfId="0" applyNumberForma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right" vertical="top"/>
    </xf>
    <xf numFmtId="170" fontId="3" fillId="2" borderId="2" xfId="0" applyNumberFormat="1" applyFont="1" applyFill="1" applyBorder="1" applyAlignment="1">
      <alignment horizontal="right" vertical="top"/>
    </xf>
    <xf numFmtId="165" fontId="18" fillId="2" borderId="0" xfId="0" applyNumberFormat="1" applyFont="1" applyFill="1" applyAlignment="1">
      <alignment vertical="center"/>
    </xf>
    <xf numFmtId="0" fontId="19" fillId="2" borderId="0" xfId="0" applyFont="1" applyFill="1"/>
    <xf numFmtId="2" fontId="8" fillId="2" borderId="0" xfId="0" applyNumberFormat="1" applyFont="1" applyFill="1" applyAlignment="1">
      <alignment horizontal="right" vertical="center" wrapText="1"/>
    </xf>
    <xf numFmtId="2" fontId="0" fillId="2" borderId="0" xfId="0" applyNumberFormat="1" applyFill="1" applyAlignment="1">
      <alignment horizontal="right" vertical="center" wrapText="1"/>
    </xf>
    <xf numFmtId="2" fontId="1" fillId="2" borderId="0" xfId="0" applyNumberFormat="1" applyFont="1" applyFill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5" fontId="18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 vertical="center"/>
    </xf>
  </cellXfs>
  <cellStyles count="7">
    <cellStyle name="bckgrnd_900" xfId="6" xr:uid="{00000000-0005-0000-0000-000000000000}"/>
    <cellStyle name="cntr_arm10_Bord_900" xfId="3" xr:uid="{00000000-0005-0000-0000-000001000000}"/>
    <cellStyle name="Comma 2" xfId="1" xr:uid="{00000000-0005-0000-0000-000002000000}"/>
    <cellStyle name="left_arm10_BordWW_900" xfId="5" xr:uid="{00000000-0005-0000-0000-000003000000}"/>
    <cellStyle name="Normal" xfId="0" builtinId="0"/>
    <cellStyle name="Normal 3" xfId="2" xr:uid="{00000000-0005-0000-0000-000004000000}"/>
    <cellStyle name="rgt_arm14_Money_900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9"/>
  <sheetViews>
    <sheetView tabSelected="1" topLeftCell="C1" zoomScale="120" zoomScaleNormal="120" workbookViewId="0">
      <selection activeCell="T1" sqref="T1:V1"/>
    </sheetView>
  </sheetViews>
  <sheetFormatPr defaultRowHeight="10.5" x14ac:dyDescent="0.15"/>
  <cols>
    <col min="1" max="1" width="6.83203125" style="6" customWidth="1"/>
    <col min="2" max="2" width="53.33203125" style="7" customWidth="1"/>
    <col min="3" max="3" width="6.33203125" style="6" customWidth="1"/>
    <col min="4" max="4" width="12.83203125" style="8" customWidth="1"/>
    <col min="5" max="5" width="14" style="8" customWidth="1"/>
    <col min="6" max="6" width="10.1640625" style="8" customWidth="1"/>
    <col min="7" max="7" width="13.6640625" style="8" customWidth="1"/>
    <col min="8" max="8" width="14.33203125" style="6" customWidth="1"/>
    <col min="9" max="9" width="11.5" style="6" customWidth="1"/>
    <col min="10" max="10" width="11.33203125" style="8" customWidth="1"/>
    <col min="11" max="11" width="12.5" style="6" customWidth="1"/>
    <col min="12" max="12" width="11" style="9" customWidth="1"/>
    <col min="13" max="13" width="10.1640625" style="8" customWidth="1"/>
    <col min="14" max="14" width="10.33203125" style="9" customWidth="1"/>
    <col min="15" max="15" width="10.1640625" style="9" customWidth="1"/>
    <col min="16" max="16" width="11.33203125" style="8" customWidth="1"/>
    <col min="17" max="17" width="12.5" style="6" customWidth="1"/>
    <col min="18" max="18" width="11" style="9" customWidth="1"/>
    <col min="19" max="19" width="11.33203125" style="8" customWidth="1"/>
    <col min="20" max="20" width="12.5" style="6" customWidth="1"/>
    <col min="21" max="21" width="11" style="9" customWidth="1"/>
    <col min="22" max="22" width="15.5" style="10" customWidth="1"/>
    <col min="23" max="16384" width="9.33203125" style="10"/>
  </cols>
  <sheetData>
    <row r="1" spans="1:23" ht="60" customHeight="1" x14ac:dyDescent="0.15">
      <c r="T1" s="152" t="s">
        <v>674</v>
      </c>
      <c r="U1" s="153"/>
      <c r="V1" s="153"/>
    </row>
    <row r="2" spans="1:23" ht="26.25" customHeight="1" x14ac:dyDescent="0.15">
      <c r="A2" s="154" t="s">
        <v>637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</row>
    <row r="3" spans="1:23" ht="21" customHeight="1" thickBot="1" x14ac:dyDescent="0.2">
      <c r="V3" s="11" t="s">
        <v>0</v>
      </c>
    </row>
    <row r="4" spans="1:23" ht="35.25" customHeight="1" x14ac:dyDescent="0.15">
      <c r="A4" s="159" t="s">
        <v>1</v>
      </c>
      <c r="B4" s="158" t="s">
        <v>2</v>
      </c>
      <c r="C4" s="158" t="s">
        <v>3</v>
      </c>
      <c r="D4" s="157" t="s">
        <v>638</v>
      </c>
      <c r="E4" s="157"/>
      <c r="F4" s="157"/>
      <c r="G4" s="158" t="s">
        <v>639</v>
      </c>
      <c r="H4" s="158"/>
      <c r="I4" s="158"/>
      <c r="J4" s="158" t="s">
        <v>183</v>
      </c>
      <c r="K4" s="158"/>
      <c r="L4" s="158"/>
      <c r="M4" s="157" t="s">
        <v>640</v>
      </c>
      <c r="N4" s="157"/>
      <c r="O4" s="157"/>
      <c r="P4" s="158" t="s">
        <v>184</v>
      </c>
      <c r="Q4" s="158"/>
      <c r="R4" s="158"/>
      <c r="S4" s="158" t="s">
        <v>641</v>
      </c>
      <c r="T4" s="158"/>
      <c r="U4" s="158"/>
      <c r="V4" s="12" t="s">
        <v>635</v>
      </c>
    </row>
    <row r="5" spans="1:23" ht="21" customHeight="1" x14ac:dyDescent="0.15">
      <c r="A5" s="160"/>
      <c r="B5" s="155"/>
      <c r="C5" s="155"/>
      <c r="D5" s="156" t="s">
        <v>4</v>
      </c>
      <c r="E5" s="156" t="s">
        <v>5</v>
      </c>
      <c r="F5" s="156"/>
      <c r="G5" s="156" t="s">
        <v>4</v>
      </c>
      <c r="H5" s="155" t="s">
        <v>5</v>
      </c>
      <c r="I5" s="155"/>
      <c r="J5" s="156" t="s">
        <v>4</v>
      </c>
      <c r="K5" s="155" t="s">
        <v>5</v>
      </c>
      <c r="L5" s="155"/>
      <c r="M5" s="156" t="s">
        <v>4</v>
      </c>
      <c r="N5" s="155" t="s">
        <v>5</v>
      </c>
      <c r="O5" s="155"/>
      <c r="P5" s="156" t="s">
        <v>4</v>
      </c>
      <c r="Q5" s="155" t="s">
        <v>5</v>
      </c>
      <c r="R5" s="155"/>
      <c r="S5" s="156" t="s">
        <v>4</v>
      </c>
      <c r="T5" s="155" t="s">
        <v>5</v>
      </c>
      <c r="U5" s="155"/>
      <c r="V5" s="161" t="s">
        <v>642</v>
      </c>
    </row>
    <row r="6" spans="1:23" ht="68.25" customHeight="1" x14ac:dyDescent="0.15">
      <c r="A6" s="160"/>
      <c r="B6" s="155"/>
      <c r="C6" s="155"/>
      <c r="D6" s="156"/>
      <c r="E6" s="39" t="s">
        <v>6</v>
      </c>
      <c r="F6" s="39" t="s">
        <v>7</v>
      </c>
      <c r="G6" s="156"/>
      <c r="H6" s="39" t="s">
        <v>6</v>
      </c>
      <c r="I6" s="39" t="s">
        <v>7</v>
      </c>
      <c r="J6" s="156"/>
      <c r="K6" s="39" t="s">
        <v>6</v>
      </c>
      <c r="L6" s="39" t="s">
        <v>7</v>
      </c>
      <c r="M6" s="156"/>
      <c r="N6" s="39" t="s">
        <v>6</v>
      </c>
      <c r="O6" s="39" t="s">
        <v>7</v>
      </c>
      <c r="P6" s="156"/>
      <c r="Q6" s="39" t="s">
        <v>6</v>
      </c>
      <c r="R6" s="39" t="s">
        <v>7</v>
      </c>
      <c r="S6" s="156"/>
      <c r="T6" s="39" t="s">
        <v>6</v>
      </c>
      <c r="U6" s="39" t="s">
        <v>7</v>
      </c>
      <c r="V6" s="161"/>
    </row>
    <row r="7" spans="1:23" s="17" customFormat="1" ht="23.25" customHeight="1" x14ac:dyDescent="0.15">
      <c r="A7" s="13">
        <v>1</v>
      </c>
      <c r="B7" s="14">
        <v>2</v>
      </c>
      <c r="C7" s="14">
        <v>3</v>
      </c>
      <c r="D7" s="15">
        <v>4</v>
      </c>
      <c r="E7" s="15">
        <v>5</v>
      </c>
      <c r="F7" s="15">
        <v>6</v>
      </c>
      <c r="G7" s="15">
        <v>4</v>
      </c>
      <c r="H7" s="14">
        <v>8</v>
      </c>
      <c r="I7" s="14">
        <v>9</v>
      </c>
      <c r="J7" s="15">
        <v>4</v>
      </c>
      <c r="K7" s="14">
        <v>8</v>
      </c>
      <c r="L7" s="14">
        <v>12</v>
      </c>
      <c r="M7" s="15">
        <v>4</v>
      </c>
      <c r="N7" s="14">
        <v>14</v>
      </c>
      <c r="O7" s="14">
        <v>15</v>
      </c>
      <c r="P7" s="15">
        <v>4</v>
      </c>
      <c r="Q7" s="14">
        <v>8</v>
      </c>
      <c r="R7" s="14">
        <v>12</v>
      </c>
      <c r="S7" s="15">
        <v>4</v>
      </c>
      <c r="T7" s="14">
        <v>8</v>
      </c>
      <c r="U7" s="14">
        <v>12</v>
      </c>
      <c r="V7" s="16">
        <v>22</v>
      </c>
    </row>
    <row r="8" spans="1:23" ht="23.25" customHeight="1" x14ac:dyDescent="0.15">
      <c r="A8" s="18" t="s">
        <v>8</v>
      </c>
      <c r="B8" s="4" t="s">
        <v>9</v>
      </c>
      <c r="C8" s="19" t="s">
        <v>10</v>
      </c>
      <c r="D8" s="2">
        <f t="shared" ref="D8:L8" si="0">+D10+D44+D59</f>
        <v>1193089.3840000001</v>
      </c>
      <c r="E8" s="2">
        <f t="shared" si="0"/>
        <v>1021924.64</v>
      </c>
      <c r="F8" s="2">
        <f t="shared" si="0"/>
        <v>171164.74400000001</v>
      </c>
      <c r="G8" s="2">
        <f t="shared" si="0"/>
        <v>1451386.96</v>
      </c>
      <c r="H8" s="2">
        <f t="shared" si="0"/>
        <v>1217000</v>
      </c>
      <c r="I8" s="2">
        <f t="shared" si="0"/>
        <v>234386.96</v>
      </c>
      <c r="J8" s="2">
        <f t="shared" si="0"/>
        <v>1634386.96</v>
      </c>
      <c r="K8" s="36">
        <f t="shared" si="0"/>
        <v>1400000</v>
      </c>
      <c r="L8" s="2">
        <f t="shared" si="0"/>
        <v>234386.96</v>
      </c>
      <c r="M8" s="2">
        <f>+J8-G8</f>
        <v>183000</v>
      </c>
      <c r="N8" s="2">
        <f t="shared" ref="N8:O8" si="1">+K8-H8</f>
        <v>183000</v>
      </c>
      <c r="O8" s="2">
        <f t="shared" si="1"/>
        <v>0</v>
      </c>
      <c r="P8" s="2">
        <f t="shared" ref="P8:V8" si="2">+P10+P44+P59</f>
        <v>1684386.96</v>
      </c>
      <c r="Q8" s="36">
        <f t="shared" si="2"/>
        <v>1450000</v>
      </c>
      <c r="R8" s="2">
        <f t="shared" si="2"/>
        <v>234386.96</v>
      </c>
      <c r="S8" s="2">
        <f t="shared" si="2"/>
        <v>1691386.96</v>
      </c>
      <c r="T8" s="36">
        <f t="shared" si="2"/>
        <v>1457000</v>
      </c>
      <c r="U8" s="2">
        <f t="shared" si="2"/>
        <v>234386.96</v>
      </c>
      <c r="V8" s="2">
        <f t="shared" si="2"/>
        <v>0</v>
      </c>
      <c r="W8" s="143">
        <f>1399010.308-1400000</f>
        <v>-989.69200000003912</v>
      </c>
    </row>
    <row r="9" spans="1:23" ht="16.5" customHeight="1" x14ac:dyDescent="0.15">
      <c r="A9" s="38"/>
      <c r="B9" s="3" t="s">
        <v>5</v>
      </c>
      <c r="C9" s="37"/>
      <c r="D9" s="35"/>
      <c r="E9" s="35"/>
      <c r="F9" s="35"/>
      <c r="G9" s="35"/>
      <c r="H9" s="34"/>
      <c r="I9" s="34"/>
      <c r="J9" s="35"/>
      <c r="K9" s="34"/>
      <c r="L9" s="20"/>
      <c r="M9" s="2">
        <f t="shared" ref="M9:M72" si="3">+J9-G9</f>
        <v>0</v>
      </c>
      <c r="N9" s="2">
        <f t="shared" ref="N9:N68" si="4">+K9-H9</f>
        <v>0</v>
      </c>
      <c r="O9" s="2">
        <f t="shared" ref="O9:O72" si="5">+L9-I9</f>
        <v>0</v>
      </c>
      <c r="P9" s="35"/>
      <c r="Q9" s="34"/>
      <c r="R9" s="20"/>
      <c r="S9" s="35"/>
      <c r="T9" s="34"/>
      <c r="U9" s="20"/>
      <c r="V9" s="21"/>
    </row>
    <row r="10" spans="1:23" ht="40.5" customHeight="1" x14ac:dyDescent="0.15">
      <c r="A10" s="18" t="s">
        <v>11</v>
      </c>
      <c r="B10" s="4" t="s">
        <v>12</v>
      </c>
      <c r="C10" s="19" t="s">
        <v>13</v>
      </c>
      <c r="D10" s="2">
        <f>+E10+F10</f>
        <v>323658.99599999998</v>
      </c>
      <c r="E10" s="2">
        <f>+E12+E17+E20</f>
        <v>323658.99599999998</v>
      </c>
      <c r="F10" s="2">
        <f t="shared" ref="F10:H10" si="6">+F12+F17+F20</f>
        <v>0</v>
      </c>
      <c r="G10" s="2">
        <f t="shared" si="6"/>
        <v>450689.50800000003</v>
      </c>
      <c r="H10" s="2">
        <f t="shared" si="6"/>
        <v>450689.50800000003</v>
      </c>
      <c r="I10" s="2">
        <f t="shared" ref="I10:V10" si="7">+I12+I17+I20</f>
        <v>0</v>
      </c>
      <c r="J10" s="2">
        <f>+K10+L10</f>
        <v>437489.69200000004</v>
      </c>
      <c r="K10" s="2">
        <f t="shared" ref="K10" si="8">+K12+K17+K20</f>
        <v>437489.69200000004</v>
      </c>
      <c r="L10" s="1">
        <f t="shared" si="7"/>
        <v>0</v>
      </c>
      <c r="M10" s="2">
        <f t="shared" si="3"/>
        <v>-13199.815999999992</v>
      </c>
      <c r="N10" s="2">
        <f t="shared" si="4"/>
        <v>-13199.815999999992</v>
      </c>
      <c r="O10" s="2">
        <f t="shared" si="5"/>
        <v>0</v>
      </c>
      <c r="P10" s="2">
        <f>+Q10+R10</f>
        <v>487489.69200000004</v>
      </c>
      <c r="Q10" s="2">
        <f t="shared" ref="Q10:R10" si="9">+Q12+Q17+Q20</f>
        <v>487489.69200000004</v>
      </c>
      <c r="R10" s="1">
        <f t="shared" si="9"/>
        <v>0</v>
      </c>
      <c r="S10" s="2">
        <f>+T10+U10</f>
        <v>494489.69200000004</v>
      </c>
      <c r="T10" s="2">
        <f t="shared" ref="T10:U10" si="10">+T12+T17+T20</f>
        <v>494489.69200000004</v>
      </c>
      <c r="U10" s="1">
        <f t="shared" si="10"/>
        <v>0</v>
      </c>
      <c r="V10" s="1">
        <f t="shared" si="7"/>
        <v>0</v>
      </c>
    </row>
    <row r="11" spans="1:23" ht="19.5" customHeight="1" x14ac:dyDescent="0.15">
      <c r="A11" s="38"/>
      <c r="B11" s="3" t="s">
        <v>5</v>
      </c>
      <c r="C11" s="37"/>
      <c r="D11" s="35"/>
      <c r="E11" s="35"/>
      <c r="F11" s="35"/>
      <c r="G11" s="35"/>
      <c r="H11" s="34"/>
      <c r="I11" s="34"/>
      <c r="J11" s="35"/>
      <c r="K11" s="34"/>
      <c r="L11" s="20"/>
      <c r="M11" s="2">
        <f t="shared" si="3"/>
        <v>0</v>
      </c>
      <c r="N11" s="2">
        <f t="shared" si="4"/>
        <v>0</v>
      </c>
      <c r="O11" s="2">
        <f t="shared" si="5"/>
        <v>0</v>
      </c>
      <c r="P11" s="35"/>
      <c r="Q11" s="34"/>
      <c r="R11" s="20"/>
      <c r="S11" s="35"/>
      <c r="T11" s="34"/>
      <c r="U11" s="20"/>
      <c r="V11" s="21"/>
    </row>
    <row r="12" spans="1:23" ht="39.75" customHeight="1" x14ac:dyDescent="0.15">
      <c r="A12" s="18" t="s">
        <v>14</v>
      </c>
      <c r="B12" s="4" t="s">
        <v>15</v>
      </c>
      <c r="C12" s="19" t="s">
        <v>16</v>
      </c>
      <c r="D12" s="2">
        <f>+E12+F12</f>
        <v>112912.85699999999</v>
      </c>
      <c r="E12" s="2">
        <f>+E14+E15+E16</f>
        <v>112912.85699999999</v>
      </c>
      <c r="F12" s="2">
        <f t="shared" ref="F12:H12" si="11">+F14+F15+F16</f>
        <v>0</v>
      </c>
      <c r="G12" s="2">
        <f t="shared" si="11"/>
        <v>175800</v>
      </c>
      <c r="H12" s="2">
        <f t="shared" si="11"/>
        <v>175800</v>
      </c>
      <c r="I12" s="2">
        <f t="shared" ref="I12:V12" si="12">+I14+I15+I16</f>
        <v>0</v>
      </c>
      <c r="J12" s="2">
        <f>+K12+L12</f>
        <v>158989.69200000001</v>
      </c>
      <c r="K12" s="2">
        <f t="shared" si="12"/>
        <v>158989.69200000001</v>
      </c>
      <c r="L12" s="1">
        <f t="shared" si="12"/>
        <v>0</v>
      </c>
      <c r="M12" s="2">
        <f t="shared" si="3"/>
        <v>-16810.30799999999</v>
      </c>
      <c r="N12" s="2">
        <f t="shared" si="4"/>
        <v>-16810.30799999999</v>
      </c>
      <c r="O12" s="2">
        <f t="shared" si="5"/>
        <v>0</v>
      </c>
      <c r="P12" s="2">
        <f>+Q12+R12</f>
        <v>198989.69200000001</v>
      </c>
      <c r="Q12" s="2">
        <f t="shared" ref="Q12:R12" si="13">+Q14+Q15+Q16</f>
        <v>198989.69200000001</v>
      </c>
      <c r="R12" s="1">
        <f t="shared" si="13"/>
        <v>0</v>
      </c>
      <c r="S12" s="2">
        <f>+T12+U12</f>
        <v>198989.69200000001</v>
      </c>
      <c r="T12" s="2">
        <f t="shared" ref="T12:U12" si="14">+T14+T15+T16</f>
        <v>198989.69200000001</v>
      </c>
      <c r="U12" s="1">
        <f t="shared" si="14"/>
        <v>0</v>
      </c>
      <c r="V12" s="1">
        <f t="shared" si="12"/>
        <v>0</v>
      </c>
    </row>
    <row r="13" spans="1:23" ht="12.75" customHeight="1" x14ac:dyDescent="0.15">
      <c r="A13" s="38"/>
      <c r="B13" s="3" t="s">
        <v>5</v>
      </c>
      <c r="C13" s="37"/>
      <c r="D13" s="39"/>
      <c r="E13" s="39"/>
      <c r="F13" s="39"/>
      <c r="G13" s="39"/>
      <c r="H13" s="37"/>
      <c r="I13" s="37"/>
      <c r="J13" s="39"/>
      <c r="K13" s="37"/>
      <c r="L13" s="20"/>
      <c r="M13" s="2">
        <f t="shared" si="3"/>
        <v>0</v>
      </c>
      <c r="N13" s="2">
        <f t="shared" si="4"/>
        <v>0</v>
      </c>
      <c r="O13" s="2">
        <f t="shared" si="5"/>
        <v>0</v>
      </c>
      <c r="P13" s="39"/>
      <c r="Q13" s="37"/>
      <c r="R13" s="20"/>
      <c r="S13" s="39"/>
      <c r="T13" s="37"/>
      <c r="U13" s="20"/>
      <c r="V13" s="21"/>
    </row>
    <row r="14" spans="1:23" ht="40.5" customHeight="1" x14ac:dyDescent="0.15">
      <c r="A14" s="38" t="s">
        <v>17</v>
      </c>
      <c r="B14" s="3" t="s">
        <v>18</v>
      </c>
      <c r="C14" s="37" t="s">
        <v>10</v>
      </c>
      <c r="D14" s="39">
        <f>+E14</f>
        <v>11908.828</v>
      </c>
      <c r="E14" s="39">
        <v>11908.828</v>
      </c>
      <c r="F14" s="39"/>
      <c r="G14" s="39">
        <f>+H14</f>
        <v>20000</v>
      </c>
      <c r="H14" s="80">
        <v>20000</v>
      </c>
      <c r="I14" s="37"/>
      <c r="J14" s="39">
        <f>+K14</f>
        <v>10000</v>
      </c>
      <c r="K14" s="37">
        <v>10000</v>
      </c>
      <c r="L14" s="23"/>
      <c r="M14" s="2">
        <f t="shared" si="3"/>
        <v>-10000</v>
      </c>
      <c r="N14" s="2">
        <f t="shared" si="4"/>
        <v>-10000</v>
      </c>
      <c r="O14" s="2">
        <f t="shared" si="5"/>
        <v>0</v>
      </c>
      <c r="P14" s="39">
        <f>+Q14</f>
        <v>10000</v>
      </c>
      <c r="Q14" s="37">
        <v>10000</v>
      </c>
      <c r="R14" s="23"/>
      <c r="S14" s="39">
        <f>+T14</f>
        <v>10000</v>
      </c>
      <c r="T14" s="37">
        <v>10000</v>
      </c>
      <c r="U14" s="23"/>
      <c r="V14" s="21"/>
    </row>
    <row r="15" spans="1:23" ht="31.5" customHeight="1" x14ac:dyDescent="0.15">
      <c r="A15" s="38" t="s">
        <v>19</v>
      </c>
      <c r="B15" s="3" t="s">
        <v>20</v>
      </c>
      <c r="C15" s="37" t="s">
        <v>10</v>
      </c>
      <c r="D15" s="39">
        <f>+E15</f>
        <v>15566.317999999999</v>
      </c>
      <c r="E15" s="39">
        <v>15566.317999999999</v>
      </c>
      <c r="F15" s="39"/>
      <c r="G15" s="39">
        <f>+H15</f>
        <v>22800</v>
      </c>
      <c r="H15" s="80">
        <v>22800</v>
      </c>
      <c r="I15" s="37"/>
      <c r="J15" s="39">
        <f>+K15</f>
        <v>13000</v>
      </c>
      <c r="K15" s="37">
        <v>13000</v>
      </c>
      <c r="L15" s="20"/>
      <c r="M15" s="2">
        <f t="shared" si="3"/>
        <v>-9800</v>
      </c>
      <c r="N15" s="2">
        <f t="shared" si="4"/>
        <v>-9800</v>
      </c>
      <c r="O15" s="2">
        <f t="shared" si="5"/>
        <v>0</v>
      </c>
      <c r="P15" s="39">
        <f>+Q15</f>
        <v>13000</v>
      </c>
      <c r="Q15" s="37">
        <v>13000</v>
      </c>
      <c r="R15" s="20"/>
      <c r="S15" s="39">
        <f>+T15</f>
        <v>13000</v>
      </c>
      <c r="T15" s="37">
        <v>13000</v>
      </c>
      <c r="U15" s="20"/>
      <c r="V15" s="21"/>
    </row>
    <row r="16" spans="1:23" ht="33.75" customHeight="1" x14ac:dyDescent="0.15">
      <c r="A16" s="38" t="s">
        <v>21</v>
      </c>
      <c r="B16" s="3" t="s">
        <v>22</v>
      </c>
      <c r="C16" s="37" t="s">
        <v>10</v>
      </c>
      <c r="D16" s="39">
        <f>+E16</f>
        <v>85437.710999999996</v>
      </c>
      <c r="E16" s="39">
        <v>85437.710999999996</v>
      </c>
      <c r="F16" s="39"/>
      <c r="G16" s="39">
        <f>+H16</f>
        <v>133000</v>
      </c>
      <c r="H16" s="80">
        <v>133000</v>
      </c>
      <c r="I16" s="37"/>
      <c r="J16" s="39">
        <f>+K16</f>
        <v>135989.69200000001</v>
      </c>
      <c r="K16" s="37">
        <v>135989.69200000001</v>
      </c>
      <c r="L16" s="20"/>
      <c r="M16" s="2">
        <f t="shared" si="3"/>
        <v>2989.69200000001</v>
      </c>
      <c r="N16" s="2">
        <f t="shared" si="4"/>
        <v>2989.69200000001</v>
      </c>
      <c r="O16" s="2">
        <f t="shared" si="5"/>
        <v>0</v>
      </c>
      <c r="P16" s="39">
        <f>+Q16</f>
        <v>175989.69200000001</v>
      </c>
      <c r="Q16" s="142">
        <v>175989.69200000001</v>
      </c>
      <c r="R16" s="20"/>
      <c r="S16" s="39">
        <f>+T16</f>
        <v>175989.69200000001</v>
      </c>
      <c r="T16" s="142">
        <v>175989.69200000001</v>
      </c>
      <c r="U16" s="20"/>
      <c r="V16" s="21"/>
    </row>
    <row r="17" spans="1:22" ht="19.5" customHeight="1" x14ac:dyDescent="0.15">
      <c r="A17" s="18" t="s">
        <v>23</v>
      </c>
      <c r="B17" s="4" t="s">
        <v>24</v>
      </c>
      <c r="C17" s="19" t="s">
        <v>25</v>
      </c>
      <c r="D17" s="39">
        <f>+E17+F17</f>
        <v>182845.429</v>
      </c>
      <c r="E17" s="5">
        <f>+E19</f>
        <v>182845.429</v>
      </c>
      <c r="F17" s="39">
        <f t="shared" ref="F17:V17" si="15">+F19</f>
        <v>0</v>
      </c>
      <c r="G17" s="39">
        <f>+H17+I17</f>
        <v>243000</v>
      </c>
      <c r="H17" s="81">
        <f t="shared" si="15"/>
        <v>243000</v>
      </c>
      <c r="I17" s="39">
        <f t="shared" si="15"/>
        <v>0</v>
      </c>
      <c r="J17" s="39">
        <f>+K17+L17</f>
        <v>243000</v>
      </c>
      <c r="K17" s="39">
        <f t="shared" ref="K17" si="16">+K19</f>
        <v>243000</v>
      </c>
      <c r="L17" s="39">
        <f t="shared" si="15"/>
        <v>0</v>
      </c>
      <c r="M17" s="2">
        <f t="shared" si="3"/>
        <v>0</v>
      </c>
      <c r="N17" s="2">
        <f t="shared" si="4"/>
        <v>0</v>
      </c>
      <c r="O17" s="2">
        <f t="shared" si="5"/>
        <v>0</v>
      </c>
      <c r="P17" s="39">
        <f>+Q17+R17</f>
        <v>253000</v>
      </c>
      <c r="Q17" s="39">
        <f t="shared" ref="Q17:R17" si="17">+Q19</f>
        <v>253000</v>
      </c>
      <c r="R17" s="39">
        <f t="shared" si="17"/>
        <v>0</v>
      </c>
      <c r="S17" s="39">
        <f>+T17+U17</f>
        <v>260000</v>
      </c>
      <c r="T17" s="39">
        <f t="shared" ref="T17:U17" si="18">+T19</f>
        <v>260000</v>
      </c>
      <c r="U17" s="39">
        <f t="shared" si="18"/>
        <v>0</v>
      </c>
      <c r="V17" s="39">
        <f t="shared" si="15"/>
        <v>0</v>
      </c>
    </row>
    <row r="18" spans="1:22" ht="16.5" customHeight="1" x14ac:dyDescent="0.15">
      <c r="A18" s="38"/>
      <c r="B18" s="3" t="s">
        <v>5</v>
      </c>
      <c r="C18" s="37"/>
      <c r="D18" s="39"/>
      <c r="E18" s="39"/>
      <c r="F18" s="39"/>
      <c r="G18" s="39"/>
      <c r="H18" s="82"/>
      <c r="I18" s="37"/>
      <c r="J18" s="39"/>
      <c r="K18" s="37"/>
      <c r="L18" s="20"/>
      <c r="M18" s="2">
        <f t="shared" si="3"/>
        <v>0</v>
      </c>
      <c r="N18" s="2">
        <f t="shared" si="4"/>
        <v>0</v>
      </c>
      <c r="O18" s="2">
        <f t="shared" si="5"/>
        <v>0</v>
      </c>
      <c r="P18" s="39"/>
      <c r="Q18" s="37"/>
      <c r="R18" s="20"/>
      <c r="S18" s="39"/>
      <c r="T18" s="37"/>
      <c r="U18" s="20"/>
      <c r="V18" s="21"/>
    </row>
    <row r="19" spans="1:22" ht="19.5" customHeight="1" x14ac:dyDescent="0.15">
      <c r="A19" s="38" t="s">
        <v>26</v>
      </c>
      <c r="B19" s="3" t="s">
        <v>27</v>
      </c>
      <c r="C19" s="37" t="s">
        <v>10</v>
      </c>
      <c r="D19" s="39">
        <f>+E19+F19</f>
        <v>182845.429</v>
      </c>
      <c r="E19" s="5">
        <v>182845.429</v>
      </c>
      <c r="F19" s="39">
        <v>0</v>
      </c>
      <c r="G19" s="39">
        <f>+H19+I19</f>
        <v>243000</v>
      </c>
      <c r="H19" s="80">
        <v>243000</v>
      </c>
      <c r="I19" s="37"/>
      <c r="J19" s="39">
        <f>+K19+L19</f>
        <v>243000</v>
      </c>
      <c r="K19" s="37">
        <v>243000</v>
      </c>
      <c r="L19" s="20"/>
      <c r="M19" s="2">
        <f t="shared" si="3"/>
        <v>0</v>
      </c>
      <c r="N19" s="2">
        <f t="shared" si="4"/>
        <v>0</v>
      </c>
      <c r="O19" s="2">
        <f t="shared" si="5"/>
        <v>0</v>
      </c>
      <c r="P19" s="39">
        <f>+Q19+R19</f>
        <v>253000</v>
      </c>
      <c r="Q19" s="37">
        <v>253000</v>
      </c>
      <c r="R19" s="20"/>
      <c r="S19" s="39">
        <f>+T19+U19</f>
        <v>260000</v>
      </c>
      <c r="T19" s="37">
        <v>260000</v>
      </c>
      <c r="U19" s="20"/>
      <c r="V19" s="21"/>
    </row>
    <row r="20" spans="1:22" ht="62.25" customHeight="1" x14ac:dyDescent="0.15">
      <c r="A20" s="18" t="s">
        <v>28</v>
      </c>
      <c r="B20" s="4" t="s">
        <v>29</v>
      </c>
      <c r="C20" s="19" t="s">
        <v>30</v>
      </c>
      <c r="D20" s="1">
        <f>+E20+F20</f>
        <v>27900.710000000003</v>
      </c>
      <c r="E20" s="1">
        <f>+E22+E23+E24+E25+E26+E27+E28+E29+E30+E31+E32+E33+E34+E35+E36+E37+E38+E39</f>
        <v>27900.710000000003</v>
      </c>
      <c r="F20" s="1">
        <f t="shared" ref="F20:V20" si="19">+F22+F23+F24+F25+F26+F27+F28+F29+F30+F31+F32+F33+F34+F35+F36+F37+F38+F39</f>
        <v>0</v>
      </c>
      <c r="G20" s="1">
        <f>+H20+I20</f>
        <v>31889.508000000002</v>
      </c>
      <c r="H20" s="36">
        <f>+H22+H23+H24+H25+H26+H27+H28+H29+H30+H31+H32+H33+H34+H35+H36+H37+H38+H39</f>
        <v>31889.508000000002</v>
      </c>
      <c r="I20" s="1">
        <f t="shared" si="19"/>
        <v>0</v>
      </c>
      <c r="J20" s="1">
        <f>+K20+L20</f>
        <v>35500</v>
      </c>
      <c r="K20" s="1">
        <f t="shared" ref="K20" si="20">+K22+K23+K24+K25+K26+K27+K28+K29+K30+K31+K32+K33+K34+K35+K36+K37+K38+K39</f>
        <v>35500</v>
      </c>
      <c r="L20" s="1">
        <f t="shared" si="19"/>
        <v>0</v>
      </c>
      <c r="M20" s="2">
        <f t="shared" si="3"/>
        <v>3610.4919999999984</v>
      </c>
      <c r="N20" s="2">
        <f t="shared" si="4"/>
        <v>3610.4919999999984</v>
      </c>
      <c r="O20" s="2">
        <f t="shared" si="5"/>
        <v>0</v>
      </c>
      <c r="P20" s="1">
        <f>+Q20+R20</f>
        <v>35500</v>
      </c>
      <c r="Q20" s="1">
        <f t="shared" ref="Q20:R20" si="21">+Q22+Q23+Q24+Q25+Q26+Q27+Q28+Q29+Q30+Q31+Q32+Q33+Q34+Q35+Q36+Q37+Q38+Q39</f>
        <v>35500</v>
      </c>
      <c r="R20" s="1">
        <f t="shared" si="21"/>
        <v>0</v>
      </c>
      <c r="S20" s="1">
        <f>+T20+U20</f>
        <v>35500</v>
      </c>
      <c r="T20" s="1">
        <f t="shared" ref="T20:U20" si="22">+T22+T23+T24+T25+T26+T27+T28+T29+T30+T31+T32+T33+T34+T35+T36+T37+T38+T39</f>
        <v>35500</v>
      </c>
      <c r="U20" s="1">
        <f t="shared" si="22"/>
        <v>0</v>
      </c>
      <c r="V20" s="1">
        <f t="shared" si="19"/>
        <v>0</v>
      </c>
    </row>
    <row r="21" spans="1:22" ht="12.75" customHeight="1" x14ac:dyDescent="0.15">
      <c r="A21" s="38"/>
      <c r="B21" s="3" t="s">
        <v>5</v>
      </c>
      <c r="C21" s="37"/>
      <c r="D21" s="39"/>
      <c r="E21" s="39">
        <f>+D20-E20</f>
        <v>0</v>
      </c>
      <c r="F21" s="39"/>
      <c r="G21" s="39"/>
      <c r="H21" s="37"/>
      <c r="I21" s="37"/>
      <c r="J21" s="39"/>
      <c r="K21" s="37"/>
      <c r="L21" s="20"/>
      <c r="M21" s="2">
        <f t="shared" si="3"/>
        <v>0</v>
      </c>
      <c r="N21" s="2">
        <f t="shared" si="4"/>
        <v>0</v>
      </c>
      <c r="O21" s="2">
        <f t="shared" si="5"/>
        <v>0</v>
      </c>
      <c r="P21" s="39"/>
      <c r="Q21" s="37"/>
      <c r="R21" s="20"/>
      <c r="S21" s="39"/>
      <c r="T21" s="37"/>
      <c r="U21" s="20"/>
      <c r="V21" s="21"/>
    </row>
    <row r="22" spans="1:22" ht="45" customHeight="1" x14ac:dyDescent="0.15">
      <c r="A22" s="38" t="s">
        <v>31</v>
      </c>
      <c r="B22" s="3" t="s">
        <v>32</v>
      </c>
      <c r="C22" s="37" t="s">
        <v>10</v>
      </c>
      <c r="D22" s="39">
        <f>+E22+F22</f>
        <v>6660.25</v>
      </c>
      <c r="E22" s="39">
        <v>6660.25</v>
      </c>
      <c r="F22" s="83"/>
      <c r="G22" s="39">
        <f>+H22+I22</f>
        <v>6900</v>
      </c>
      <c r="H22" s="66">
        <v>6900</v>
      </c>
      <c r="I22" s="37"/>
      <c r="J22" s="39">
        <f t="shared" ref="J22:J38" si="23">+K22+L22</f>
        <v>6600</v>
      </c>
      <c r="K22" s="37">
        <v>6600</v>
      </c>
      <c r="L22" s="20"/>
      <c r="M22" s="2">
        <f t="shared" si="3"/>
        <v>-300</v>
      </c>
      <c r="N22" s="2">
        <f t="shared" si="4"/>
        <v>-300</v>
      </c>
      <c r="O22" s="2">
        <f t="shared" si="5"/>
        <v>0</v>
      </c>
      <c r="P22" s="39">
        <f t="shared" ref="P22:P38" si="24">+Q22+R22</f>
        <v>6600</v>
      </c>
      <c r="Q22" s="37">
        <v>6600</v>
      </c>
      <c r="R22" s="20"/>
      <c r="S22" s="39">
        <f t="shared" ref="S22:S38" si="25">+T22+U22</f>
        <v>6600</v>
      </c>
      <c r="T22" s="37">
        <v>6600</v>
      </c>
      <c r="U22" s="20"/>
      <c r="V22" s="21"/>
    </row>
    <row r="23" spans="1:22" ht="60.75" customHeight="1" x14ac:dyDescent="0.15">
      <c r="A23" s="38" t="s">
        <v>33</v>
      </c>
      <c r="B23" s="3" t="s">
        <v>34</v>
      </c>
      <c r="C23" s="37" t="s">
        <v>10</v>
      </c>
      <c r="D23" s="39">
        <f t="shared" ref="D23:D39" si="26">+E23+F23</f>
        <v>35.799999999999997</v>
      </c>
      <c r="E23" s="39">
        <v>35.799999999999997</v>
      </c>
      <c r="F23" s="83"/>
      <c r="G23" s="39">
        <f t="shared" ref="G23:G38" si="27">+H23+I23</f>
        <v>50</v>
      </c>
      <c r="H23" s="66">
        <v>50</v>
      </c>
      <c r="I23" s="37"/>
      <c r="J23" s="39">
        <f t="shared" si="23"/>
        <v>400</v>
      </c>
      <c r="K23" s="37">
        <v>400</v>
      </c>
      <c r="L23" s="20"/>
      <c r="M23" s="2">
        <f t="shared" si="3"/>
        <v>350</v>
      </c>
      <c r="N23" s="2">
        <f t="shared" si="4"/>
        <v>350</v>
      </c>
      <c r="O23" s="2">
        <f t="shared" si="5"/>
        <v>0</v>
      </c>
      <c r="P23" s="39">
        <f t="shared" si="24"/>
        <v>400</v>
      </c>
      <c r="Q23" s="37">
        <v>400</v>
      </c>
      <c r="R23" s="20"/>
      <c r="S23" s="39">
        <f t="shared" si="25"/>
        <v>400</v>
      </c>
      <c r="T23" s="37">
        <v>400</v>
      </c>
      <c r="U23" s="20"/>
      <c r="V23" s="21"/>
    </row>
    <row r="24" spans="1:22" ht="33.75" customHeight="1" x14ac:dyDescent="0.15">
      <c r="A24" s="38" t="s">
        <v>35</v>
      </c>
      <c r="B24" s="3" t="s">
        <v>36</v>
      </c>
      <c r="C24" s="37" t="s">
        <v>10</v>
      </c>
      <c r="D24" s="39">
        <f t="shared" si="26"/>
        <v>24.9</v>
      </c>
      <c r="E24" s="39">
        <v>24.9</v>
      </c>
      <c r="F24" s="83"/>
      <c r="G24" s="39">
        <f t="shared" si="27"/>
        <v>120</v>
      </c>
      <c r="H24" s="66">
        <v>120</v>
      </c>
      <c r="I24" s="37"/>
      <c r="J24" s="39">
        <f t="shared" si="23"/>
        <v>50</v>
      </c>
      <c r="K24" s="37">
        <v>50</v>
      </c>
      <c r="L24" s="20"/>
      <c r="M24" s="2">
        <f t="shared" si="3"/>
        <v>-70</v>
      </c>
      <c r="N24" s="2">
        <f t="shared" si="4"/>
        <v>-70</v>
      </c>
      <c r="O24" s="2">
        <f t="shared" si="5"/>
        <v>0</v>
      </c>
      <c r="P24" s="39">
        <f t="shared" si="24"/>
        <v>50</v>
      </c>
      <c r="Q24" s="37">
        <v>50</v>
      </c>
      <c r="R24" s="20"/>
      <c r="S24" s="39">
        <f t="shared" si="25"/>
        <v>50</v>
      </c>
      <c r="T24" s="37">
        <v>50</v>
      </c>
      <c r="U24" s="20"/>
      <c r="V24" s="21"/>
    </row>
    <row r="25" spans="1:22" ht="63" customHeight="1" x14ac:dyDescent="0.15">
      <c r="A25" s="38" t="s">
        <v>37</v>
      </c>
      <c r="B25" s="3" t="s">
        <v>38</v>
      </c>
      <c r="C25" s="37" t="s">
        <v>10</v>
      </c>
      <c r="D25" s="39">
        <f t="shared" si="26"/>
        <v>1806.9</v>
      </c>
      <c r="E25" s="39">
        <v>1806.9</v>
      </c>
      <c r="F25" s="83"/>
      <c r="G25" s="39">
        <f t="shared" si="27"/>
        <v>3470</v>
      </c>
      <c r="H25" s="66">
        <v>3470</v>
      </c>
      <c r="I25" s="37"/>
      <c r="J25" s="39">
        <f t="shared" si="23"/>
        <v>4300</v>
      </c>
      <c r="K25" s="37">
        <v>4300</v>
      </c>
      <c r="L25" s="20"/>
      <c r="M25" s="2">
        <f t="shared" si="3"/>
        <v>830</v>
      </c>
      <c r="N25" s="2">
        <f t="shared" si="4"/>
        <v>830</v>
      </c>
      <c r="O25" s="2">
        <f t="shared" si="5"/>
        <v>0</v>
      </c>
      <c r="P25" s="39">
        <f t="shared" si="24"/>
        <v>4300</v>
      </c>
      <c r="Q25" s="37">
        <v>4300</v>
      </c>
      <c r="R25" s="20"/>
      <c r="S25" s="39">
        <f t="shared" si="25"/>
        <v>4300</v>
      </c>
      <c r="T25" s="37">
        <v>4300</v>
      </c>
      <c r="U25" s="20"/>
      <c r="V25" s="21"/>
    </row>
    <row r="26" spans="1:22" ht="65.25" customHeight="1" x14ac:dyDescent="0.15">
      <c r="A26" s="38" t="s">
        <v>39</v>
      </c>
      <c r="B26" s="3" t="s">
        <v>40</v>
      </c>
      <c r="C26" s="37" t="s">
        <v>10</v>
      </c>
      <c r="D26" s="39">
        <f t="shared" si="26"/>
        <v>0</v>
      </c>
      <c r="E26" s="39">
        <v>0</v>
      </c>
      <c r="F26" s="83"/>
      <c r="G26" s="39">
        <f t="shared" si="27"/>
        <v>0</v>
      </c>
      <c r="H26" s="66">
        <v>0</v>
      </c>
      <c r="I26" s="37"/>
      <c r="J26" s="39">
        <f t="shared" si="23"/>
        <v>0</v>
      </c>
      <c r="K26" s="37">
        <v>0</v>
      </c>
      <c r="L26" s="20"/>
      <c r="M26" s="2">
        <f t="shared" si="3"/>
        <v>0</v>
      </c>
      <c r="N26" s="2">
        <f t="shared" si="4"/>
        <v>0</v>
      </c>
      <c r="O26" s="2">
        <f t="shared" si="5"/>
        <v>0</v>
      </c>
      <c r="P26" s="39">
        <f t="shared" si="24"/>
        <v>0</v>
      </c>
      <c r="Q26" s="37">
        <v>0</v>
      </c>
      <c r="R26" s="20"/>
      <c r="S26" s="39">
        <f t="shared" si="25"/>
        <v>0</v>
      </c>
      <c r="T26" s="37">
        <v>0</v>
      </c>
      <c r="U26" s="20"/>
      <c r="V26" s="21"/>
    </row>
    <row r="27" spans="1:22" ht="44.25" customHeight="1" x14ac:dyDescent="0.15">
      <c r="A27" s="38" t="s">
        <v>41</v>
      </c>
      <c r="B27" s="3" t="s">
        <v>42</v>
      </c>
      <c r="C27" s="37" t="s">
        <v>10</v>
      </c>
      <c r="D27" s="39">
        <f t="shared" si="26"/>
        <v>50</v>
      </c>
      <c r="E27" s="39">
        <v>50</v>
      </c>
      <c r="F27" s="83"/>
      <c r="G27" s="39">
        <f t="shared" si="27"/>
        <v>50</v>
      </c>
      <c r="H27" s="66">
        <v>50</v>
      </c>
      <c r="I27" s="37"/>
      <c r="J27" s="39">
        <f t="shared" si="23"/>
        <v>0</v>
      </c>
      <c r="K27" s="37">
        <v>0</v>
      </c>
      <c r="L27" s="20"/>
      <c r="M27" s="2">
        <f t="shared" si="3"/>
        <v>-50</v>
      </c>
      <c r="N27" s="2">
        <f t="shared" si="4"/>
        <v>-50</v>
      </c>
      <c r="O27" s="2">
        <f t="shared" si="5"/>
        <v>0</v>
      </c>
      <c r="P27" s="39">
        <f t="shared" si="24"/>
        <v>0</v>
      </c>
      <c r="Q27" s="37">
        <v>0</v>
      </c>
      <c r="R27" s="20"/>
      <c r="S27" s="39">
        <f t="shared" si="25"/>
        <v>0</v>
      </c>
      <c r="T27" s="37">
        <v>0</v>
      </c>
      <c r="U27" s="20"/>
      <c r="V27" s="21"/>
    </row>
    <row r="28" spans="1:22" ht="93.75" customHeight="1" x14ac:dyDescent="0.15">
      <c r="A28" s="38" t="s">
        <v>43</v>
      </c>
      <c r="B28" s="3" t="s">
        <v>44</v>
      </c>
      <c r="C28" s="37" t="s">
        <v>10</v>
      </c>
      <c r="D28" s="39">
        <f t="shared" si="26"/>
        <v>6535.66</v>
      </c>
      <c r="E28" s="39">
        <v>6535.66</v>
      </c>
      <c r="F28" s="83"/>
      <c r="G28" s="39">
        <f t="shared" si="27"/>
        <v>6689.5079999999998</v>
      </c>
      <c r="H28" s="66">
        <v>6689.5079999999998</v>
      </c>
      <c r="I28" s="37"/>
      <c r="J28" s="39">
        <f t="shared" si="23"/>
        <v>4800</v>
      </c>
      <c r="K28" s="37">
        <v>4800</v>
      </c>
      <c r="L28" s="20"/>
      <c r="M28" s="2">
        <f t="shared" si="3"/>
        <v>-1889.5079999999998</v>
      </c>
      <c r="N28" s="2">
        <f t="shared" si="4"/>
        <v>-1889.5079999999998</v>
      </c>
      <c r="O28" s="2">
        <f t="shared" si="5"/>
        <v>0</v>
      </c>
      <c r="P28" s="39">
        <f t="shared" si="24"/>
        <v>4800</v>
      </c>
      <c r="Q28" s="37">
        <v>4800</v>
      </c>
      <c r="R28" s="20"/>
      <c r="S28" s="39">
        <f t="shared" si="25"/>
        <v>4800</v>
      </c>
      <c r="T28" s="37">
        <v>4800</v>
      </c>
      <c r="U28" s="20"/>
      <c r="V28" s="21"/>
    </row>
    <row r="29" spans="1:22" ht="66.75" customHeight="1" x14ac:dyDescent="0.15">
      <c r="A29" s="38" t="s">
        <v>45</v>
      </c>
      <c r="B29" s="3" t="s">
        <v>46</v>
      </c>
      <c r="C29" s="37" t="s">
        <v>10</v>
      </c>
      <c r="D29" s="39">
        <f t="shared" si="26"/>
        <v>315.89999999999998</v>
      </c>
      <c r="E29" s="39">
        <v>315.89999999999998</v>
      </c>
      <c r="F29" s="83"/>
      <c r="G29" s="39">
        <f t="shared" si="27"/>
        <v>200</v>
      </c>
      <c r="H29" s="66">
        <v>200</v>
      </c>
      <c r="I29" s="37"/>
      <c r="J29" s="39">
        <f t="shared" si="23"/>
        <v>200</v>
      </c>
      <c r="K29" s="84">
        <v>200</v>
      </c>
      <c r="L29" s="20"/>
      <c r="M29" s="2">
        <f t="shared" si="3"/>
        <v>0</v>
      </c>
      <c r="N29" s="2">
        <f t="shared" si="4"/>
        <v>0</v>
      </c>
      <c r="O29" s="2">
        <f t="shared" si="5"/>
        <v>0</v>
      </c>
      <c r="P29" s="39">
        <f t="shared" si="24"/>
        <v>200</v>
      </c>
      <c r="Q29" s="84">
        <v>200</v>
      </c>
      <c r="R29" s="20"/>
      <c r="S29" s="39">
        <f t="shared" si="25"/>
        <v>200</v>
      </c>
      <c r="T29" s="84">
        <v>200</v>
      </c>
      <c r="U29" s="20"/>
      <c r="V29" s="21"/>
    </row>
    <row r="30" spans="1:22" ht="56.25" customHeight="1" x14ac:dyDescent="0.15">
      <c r="A30" s="38" t="s">
        <v>47</v>
      </c>
      <c r="B30" s="3" t="s">
        <v>48</v>
      </c>
      <c r="C30" s="37" t="s">
        <v>10</v>
      </c>
      <c r="D30" s="39">
        <f t="shared" si="26"/>
        <v>2262.5</v>
      </c>
      <c r="E30" s="39">
        <v>2262.5</v>
      </c>
      <c r="F30" s="83"/>
      <c r="G30" s="39">
        <f t="shared" si="27"/>
        <v>2000</v>
      </c>
      <c r="H30" s="66">
        <v>2000</v>
      </c>
      <c r="I30" s="37"/>
      <c r="J30" s="39">
        <f t="shared" si="23"/>
        <v>1000</v>
      </c>
      <c r="K30" s="84">
        <v>1000</v>
      </c>
      <c r="L30" s="20"/>
      <c r="M30" s="2">
        <f t="shared" si="3"/>
        <v>-1000</v>
      </c>
      <c r="N30" s="2">
        <f t="shared" si="4"/>
        <v>-1000</v>
      </c>
      <c r="O30" s="2">
        <f t="shared" si="5"/>
        <v>0</v>
      </c>
      <c r="P30" s="39">
        <f t="shared" si="24"/>
        <v>1000</v>
      </c>
      <c r="Q30" s="84">
        <v>1000</v>
      </c>
      <c r="R30" s="20"/>
      <c r="S30" s="39">
        <f t="shared" si="25"/>
        <v>1000</v>
      </c>
      <c r="T30" s="84">
        <v>1000</v>
      </c>
      <c r="U30" s="20"/>
      <c r="V30" s="21"/>
    </row>
    <row r="31" spans="1:22" ht="53.25" customHeight="1" x14ac:dyDescent="0.15">
      <c r="A31" s="38" t="s">
        <v>49</v>
      </c>
      <c r="B31" s="3" t="s">
        <v>50</v>
      </c>
      <c r="C31" s="37" t="s">
        <v>10</v>
      </c>
      <c r="D31" s="39">
        <f t="shared" si="26"/>
        <v>9.9</v>
      </c>
      <c r="E31" s="39">
        <v>9.9</v>
      </c>
      <c r="F31" s="83"/>
      <c r="G31" s="39">
        <f t="shared" si="27"/>
        <v>10</v>
      </c>
      <c r="H31" s="66">
        <v>10</v>
      </c>
      <c r="I31" s="37"/>
      <c r="J31" s="39">
        <f t="shared" si="23"/>
        <v>2100</v>
      </c>
      <c r="K31" s="84">
        <v>2100</v>
      </c>
      <c r="L31" s="20"/>
      <c r="M31" s="2">
        <f t="shared" si="3"/>
        <v>2090</v>
      </c>
      <c r="N31" s="2">
        <f t="shared" si="4"/>
        <v>2090</v>
      </c>
      <c r="O31" s="2">
        <f t="shared" si="5"/>
        <v>0</v>
      </c>
      <c r="P31" s="39">
        <f t="shared" si="24"/>
        <v>2100</v>
      </c>
      <c r="Q31" s="84">
        <v>2100</v>
      </c>
      <c r="R31" s="20"/>
      <c r="S31" s="39">
        <f t="shared" si="25"/>
        <v>2100</v>
      </c>
      <c r="T31" s="84">
        <v>2100</v>
      </c>
      <c r="U31" s="20"/>
      <c r="V31" s="21"/>
    </row>
    <row r="32" spans="1:22" ht="45" customHeight="1" x14ac:dyDescent="0.15">
      <c r="A32" s="38" t="s">
        <v>51</v>
      </c>
      <c r="B32" s="3" t="s">
        <v>52</v>
      </c>
      <c r="C32" s="37" t="s">
        <v>10</v>
      </c>
      <c r="D32" s="39">
        <f t="shared" si="26"/>
        <v>0</v>
      </c>
      <c r="E32" s="39">
        <v>0</v>
      </c>
      <c r="F32" s="83"/>
      <c r="G32" s="39">
        <f t="shared" si="27"/>
        <v>0</v>
      </c>
      <c r="H32" s="66">
        <v>0</v>
      </c>
      <c r="I32" s="37"/>
      <c r="J32" s="39">
        <f t="shared" si="23"/>
        <v>0</v>
      </c>
      <c r="K32" s="37"/>
      <c r="L32" s="20"/>
      <c r="M32" s="2">
        <f t="shared" si="3"/>
        <v>0</v>
      </c>
      <c r="N32" s="2">
        <f t="shared" si="4"/>
        <v>0</v>
      </c>
      <c r="O32" s="2">
        <f t="shared" si="5"/>
        <v>0</v>
      </c>
      <c r="P32" s="39">
        <f t="shared" si="24"/>
        <v>0</v>
      </c>
      <c r="Q32" s="37"/>
      <c r="R32" s="20"/>
      <c r="S32" s="39">
        <f t="shared" si="25"/>
        <v>0</v>
      </c>
      <c r="T32" s="37"/>
      <c r="U32" s="20"/>
      <c r="V32" s="21"/>
    </row>
    <row r="33" spans="1:22" ht="63" x14ac:dyDescent="0.15">
      <c r="A33" s="38" t="s">
        <v>53</v>
      </c>
      <c r="B33" s="3" t="s">
        <v>54</v>
      </c>
      <c r="C33" s="37" t="s">
        <v>10</v>
      </c>
      <c r="D33" s="39">
        <f t="shared" si="26"/>
        <v>10024.1</v>
      </c>
      <c r="E33" s="39">
        <v>10024.1</v>
      </c>
      <c r="F33" s="83"/>
      <c r="G33" s="39">
        <f t="shared" si="27"/>
        <v>12000</v>
      </c>
      <c r="H33" s="66">
        <v>12000</v>
      </c>
      <c r="I33" s="37"/>
      <c r="J33" s="39">
        <f t="shared" si="23"/>
        <v>15000</v>
      </c>
      <c r="K33" s="84">
        <v>15000</v>
      </c>
      <c r="L33" s="20"/>
      <c r="M33" s="2">
        <f t="shared" si="3"/>
        <v>3000</v>
      </c>
      <c r="N33" s="2">
        <f t="shared" si="4"/>
        <v>3000</v>
      </c>
      <c r="O33" s="2">
        <f t="shared" si="5"/>
        <v>0</v>
      </c>
      <c r="P33" s="39">
        <f t="shared" si="24"/>
        <v>15000</v>
      </c>
      <c r="Q33" s="84">
        <v>15000</v>
      </c>
      <c r="R33" s="20"/>
      <c r="S33" s="39">
        <f t="shared" si="25"/>
        <v>15000</v>
      </c>
      <c r="T33" s="84">
        <v>15000</v>
      </c>
      <c r="U33" s="20"/>
      <c r="V33" s="21"/>
    </row>
    <row r="34" spans="1:22" ht="81" customHeight="1" x14ac:dyDescent="0.15">
      <c r="A34" s="38" t="s">
        <v>55</v>
      </c>
      <c r="B34" s="3" t="s">
        <v>56</v>
      </c>
      <c r="C34" s="37" t="s">
        <v>10</v>
      </c>
      <c r="D34" s="39">
        <f t="shared" si="26"/>
        <v>0</v>
      </c>
      <c r="E34" s="39">
        <v>0</v>
      </c>
      <c r="F34" s="83"/>
      <c r="G34" s="39">
        <f t="shared" si="27"/>
        <v>0</v>
      </c>
      <c r="H34" s="66">
        <v>0</v>
      </c>
      <c r="I34" s="37"/>
      <c r="J34" s="39">
        <f t="shared" si="23"/>
        <v>150</v>
      </c>
      <c r="K34" s="37">
        <v>150</v>
      </c>
      <c r="L34" s="20"/>
      <c r="M34" s="2">
        <f t="shared" si="3"/>
        <v>150</v>
      </c>
      <c r="N34" s="2">
        <f t="shared" si="4"/>
        <v>150</v>
      </c>
      <c r="O34" s="2">
        <f t="shared" si="5"/>
        <v>0</v>
      </c>
      <c r="P34" s="39">
        <f t="shared" si="24"/>
        <v>150</v>
      </c>
      <c r="Q34" s="37">
        <v>150</v>
      </c>
      <c r="R34" s="20"/>
      <c r="S34" s="39">
        <f t="shared" si="25"/>
        <v>150</v>
      </c>
      <c r="T34" s="37">
        <v>150</v>
      </c>
      <c r="U34" s="20"/>
      <c r="V34" s="21"/>
    </row>
    <row r="35" spans="1:22" ht="47.25" customHeight="1" x14ac:dyDescent="0.15">
      <c r="A35" s="38" t="s">
        <v>57</v>
      </c>
      <c r="B35" s="3" t="s">
        <v>58</v>
      </c>
      <c r="C35" s="37" t="s">
        <v>10</v>
      </c>
      <c r="D35" s="39">
        <f t="shared" si="26"/>
        <v>0</v>
      </c>
      <c r="E35" s="39">
        <v>0</v>
      </c>
      <c r="F35" s="83"/>
      <c r="G35" s="39">
        <f t="shared" si="27"/>
        <v>0</v>
      </c>
      <c r="H35" s="66">
        <v>0</v>
      </c>
      <c r="I35" s="37"/>
      <c r="J35" s="39">
        <f t="shared" si="23"/>
        <v>0</v>
      </c>
      <c r="K35" s="37"/>
      <c r="L35" s="20"/>
      <c r="M35" s="2">
        <f t="shared" si="3"/>
        <v>0</v>
      </c>
      <c r="N35" s="2">
        <f t="shared" si="4"/>
        <v>0</v>
      </c>
      <c r="O35" s="2">
        <f t="shared" si="5"/>
        <v>0</v>
      </c>
      <c r="P35" s="39">
        <f t="shared" si="24"/>
        <v>0</v>
      </c>
      <c r="Q35" s="37"/>
      <c r="R35" s="20"/>
      <c r="S35" s="39">
        <f t="shared" si="25"/>
        <v>0</v>
      </c>
      <c r="T35" s="37"/>
      <c r="U35" s="20"/>
      <c r="V35" s="21"/>
    </row>
    <row r="36" spans="1:22" ht="49.5" customHeight="1" x14ac:dyDescent="0.15">
      <c r="A36" s="38" t="s">
        <v>59</v>
      </c>
      <c r="B36" s="3" t="s">
        <v>60</v>
      </c>
      <c r="C36" s="37" t="s">
        <v>10</v>
      </c>
      <c r="D36" s="39">
        <f t="shared" si="26"/>
        <v>0</v>
      </c>
      <c r="E36" s="39">
        <v>0</v>
      </c>
      <c r="F36" s="83"/>
      <c r="G36" s="39">
        <f t="shared" si="27"/>
        <v>0</v>
      </c>
      <c r="H36" s="66">
        <v>0</v>
      </c>
      <c r="I36" s="37"/>
      <c r="J36" s="39">
        <f t="shared" si="23"/>
        <v>500</v>
      </c>
      <c r="K36" s="84">
        <v>500</v>
      </c>
      <c r="L36" s="20"/>
      <c r="M36" s="2">
        <f t="shared" si="3"/>
        <v>500</v>
      </c>
      <c r="N36" s="2">
        <f t="shared" si="4"/>
        <v>500</v>
      </c>
      <c r="O36" s="2">
        <f t="shared" si="5"/>
        <v>0</v>
      </c>
      <c r="P36" s="39">
        <f t="shared" si="24"/>
        <v>500</v>
      </c>
      <c r="Q36" s="84">
        <v>500</v>
      </c>
      <c r="R36" s="20"/>
      <c r="S36" s="39">
        <f t="shared" si="25"/>
        <v>500</v>
      </c>
      <c r="T36" s="84">
        <v>500</v>
      </c>
      <c r="U36" s="20"/>
      <c r="V36" s="21"/>
    </row>
    <row r="37" spans="1:22" ht="37.5" customHeight="1" x14ac:dyDescent="0.15">
      <c r="A37" s="38" t="s">
        <v>61</v>
      </c>
      <c r="B37" s="3" t="s">
        <v>62</v>
      </c>
      <c r="C37" s="37" t="s">
        <v>10</v>
      </c>
      <c r="D37" s="39">
        <f t="shared" si="26"/>
        <v>0</v>
      </c>
      <c r="E37" s="39">
        <v>0</v>
      </c>
      <c r="F37" s="83"/>
      <c r="G37" s="39">
        <f t="shared" si="27"/>
        <v>0</v>
      </c>
      <c r="H37" s="66">
        <v>0</v>
      </c>
      <c r="I37" s="37"/>
      <c r="J37" s="39">
        <f t="shared" si="23"/>
        <v>0</v>
      </c>
      <c r="K37" s="37"/>
      <c r="L37" s="20"/>
      <c r="M37" s="2">
        <f t="shared" si="3"/>
        <v>0</v>
      </c>
      <c r="N37" s="2">
        <f t="shared" si="4"/>
        <v>0</v>
      </c>
      <c r="O37" s="2">
        <f t="shared" si="5"/>
        <v>0</v>
      </c>
      <c r="P37" s="39">
        <f t="shared" si="24"/>
        <v>0</v>
      </c>
      <c r="Q37" s="37"/>
      <c r="R37" s="20"/>
      <c r="S37" s="39">
        <f t="shared" si="25"/>
        <v>0</v>
      </c>
      <c r="T37" s="37"/>
      <c r="U37" s="20"/>
      <c r="V37" s="21"/>
    </row>
    <row r="38" spans="1:22" ht="37.5" customHeight="1" x14ac:dyDescent="0.15">
      <c r="A38" s="38" t="s">
        <v>63</v>
      </c>
      <c r="B38" s="3" t="s">
        <v>64</v>
      </c>
      <c r="C38" s="37" t="s">
        <v>10</v>
      </c>
      <c r="D38" s="39">
        <f t="shared" si="26"/>
        <v>0</v>
      </c>
      <c r="E38" s="39">
        <v>0</v>
      </c>
      <c r="F38" s="83"/>
      <c r="G38" s="39">
        <f t="shared" si="27"/>
        <v>0</v>
      </c>
      <c r="H38" s="66">
        <v>0</v>
      </c>
      <c r="I38" s="37"/>
      <c r="J38" s="39">
        <f t="shared" si="23"/>
        <v>0</v>
      </c>
      <c r="K38" s="37"/>
      <c r="L38" s="20"/>
      <c r="M38" s="2">
        <f t="shared" si="3"/>
        <v>0</v>
      </c>
      <c r="N38" s="2">
        <f t="shared" si="4"/>
        <v>0</v>
      </c>
      <c r="O38" s="2">
        <f t="shared" si="5"/>
        <v>0</v>
      </c>
      <c r="P38" s="39">
        <f t="shared" si="24"/>
        <v>0</v>
      </c>
      <c r="Q38" s="37"/>
      <c r="R38" s="20"/>
      <c r="S38" s="39">
        <f t="shared" si="25"/>
        <v>0</v>
      </c>
      <c r="T38" s="37"/>
      <c r="U38" s="20"/>
      <c r="V38" s="21"/>
    </row>
    <row r="39" spans="1:22" ht="20.25" customHeight="1" x14ac:dyDescent="0.15">
      <c r="A39" s="38" t="s">
        <v>65</v>
      </c>
      <c r="B39" s="3" t="s">
        <v>66</v>
      </c>
      <c r="C39" s="37" t="s">
        <v>10</v>
      </c>
      <c r="D39" s="39">
        <f t="shared" si="26"/>
        <v>174.8</v>
      </c>
      <c r="E39" s="39">
        <v>174.8</v>
      </c>
      <c r="F39" s="83"/>
      <c r="G39" s="39"/>
      <c r="H39" s="66">
        <v>400</v>
      </c>
      <c r="I39" s="37"/>
      <c r="J39" s="39"/>
      <c r="K39" s="37">
        <v>400</v>
      </c>
      <c r="L39" s="20"/>
      <c r="M39" s="2">
        <f t="shared" si="3"/>
        <v>0</v>
      </c>
      <c r="N39" s="2">
        <f t="shared" si="4"/>
        <v>0</v>
      </c>
      <c r="O39" s="2">
        <f t="shared" si="5"/>
        <v>0</v>
      </c>
      <c r="P39" s="39"/>
      <c r="Q39" s="37">
        <v>400</v>
      </c>
      <c r="R39" s="20"/>
      <c r="S39" s="39"/>
      <c r="T39" s="37">
        <v>400</v>
      </c>
      <c r="U39" s="20"/>
      <c r="V39" s="21"/>
    </row>
    <row r="40" spans="1:22" ht="25.5" customHeight="1" x14ac:dyDescent="0.15">
      <c r="A40" s="18" t="s">
        <v>67</v>
      </c>
      <c r="B40" s="4" t="s">
        <v>68</v>
      </c>
      <c r="C40" s="19" t="s">
        <v>69</v>
      </c>
      <c r="D40" s="1"/>
      <c r="E40" s="1"/>
      <c r="F40" s="83"/>
      <c r="G40" s="1"/>
      <c r="H40" s="66"/>
      <c r="I40" s="19"/>
      <c r="J40" s="1"/>
      <c r="K40" s="19"/>
      <c r="L40" s="22"/>
      <c r="M40" s="2">
        <f t="shared" si="3"/>
        <v>0</v>
      </c>
      <c r="N40" s="2">
        <f t="shared" si="4"/>
        <v>0</v>
      </c>
      <c r="O40" s="2">
        <f t="shared" si="5"/>
        <v>0</v>
      </c>
      <c r="P40" s="1"/>
      <c r="Q40" s="19"/>
      <c r="R40" s="22"/>
      <c r="S40" s="1"/>
      <c r="T40" s="19"/>
      <c r="U40" s="22"/>
      <c r="V40" s="21"/>
    </row>
    <row r="41" spans="1:22" ht="18" customHeight="1" x14ac:dyDescent="0.15">
      <c r="A41" s="38"/>
      <c r="B41" s="3" t="s">
        <v>5</v>
      </c>
      <c r="C41" s="37"/>
      <c r="D41" s="39"/>
      <c r="E41" s="39"/>
      <c r="F41" s="83"/>
      <c r="G41" s="39"/>
      <c r="H41" s="37"/>
      <c r="I41" s="37"/>
      <c r="J41" s="39"/>
      <c r="K41" s="37"/>
      <c r="L41" s="20"/>
      <c r="M41" s="2">
        <f t="shared" si="3"/>
        <v>0</v>
      </c>
      <c r="N41" s="2">
        <f t="shared" si="4"/>
        <v>0</v>
      </c>
      <c r="O41" s="2">
        <f t="shared" si="5"/>
        <v>0</v>
      </c>
      <c r="P41" s="39"/>
      <c r="Q41" s="37"/>
      <c r="R41" s="20"/>
      <c r="S41" s="39"/>
      <c r="T41" s="37"/>
      <c r="U41" s="20"/>
      <c r="V41" s="21"/>
    </row>
    <row r="42" spans="1:22" ht="81.75" customHeight="1" x14ac:dyDescent="0.15">
      <c r="A42" s="38" t="s">
        <v>70</v>
      </c>
      <c r="B42" s="3" t="s">
        <v>71</v>
      </c>
      <c r="C42" s="37" t="s">
        <v>10</v>
      </c>
      <c r="D42" s="39"/>
      <c r="E42" s="39"/>
      <c r="F42" s="83"/>
      <c r="G42" s="39"/>
      <c r="H42" s="37"/>
      <c r="I42" s="37"/>
      <c r="J42" s="39"/>
      <c r="K42" s="37"/>
      <c r="L42" s="20"/>
      <c r="M42" s="2">
        <f t="shared" si="3"/>
        <v>0</v>
      </c>
      <c r="N42" s="2">
        <f t="shared" si="4"/>
        <v>0</v>
      </c>
      <c r="O42" s="2">
        <f t="shared" si="5"/>
        <v>0</v>
      </c>
      <c r="P42" s="39"/>
      <c r="Q42" s="37"/>
      <c r="R42" s="20"/>
      <c r="S42" s="39"/>
      <c r="T42" s="37"/>
      <c r="U42" s="20"/>
      <c r="V42" s="21"/>
    </row>
    <row r="43" spans="1:22" ht="67.5" customHeight="1" x14ac:dyDescent="0.15">
      <c r="A43" s="38" t="s">
        <v>72</v>
      </c>
      <c r="B43" s="3" t="s">
        <v>73</v>
      </c>
      <c r="C43" s="37" t="s">
        <v>10</v>
      </c>
      <c r="D43" s="39"/>
      <c r="E43" s="39"/>
      <c r="F43" s="83"/>
      <c r="G43" s="39"/>
      <c r="H43" s="37"/>
      <c r="I43" s="37"/>
      <c r="J43" s="39"/>
      <c r="K43" s="37"/>
      <c r="L43" s="20"/>
      <c r="M43" s="2">
        <f t="shared" si="3"/>
        <v>0</v>
      </c>
      <c r="N43" s="2">
        <f t="shared" si="4"/>
        <v>0</v>
      </c>
      <c r="O43" s="2">
        <f t="shared" si="5"/>
        <v>0</v>
      </c>
      <c r="P43" s="39"/>
      <c r="Q43" s="37"/>
      <c r="R43" s="20"/>
      <c r="S43" s="39"/>
      <c r="T43" s="37"/>
      <c r="U43" s="20"/>
      <c r="V43" s="21"/>
    </row>
    <row r="44" spans="1:22" ht="53.25" customHeight="1" x14ac:dyDescent="0.15">
      <c r="A44" s="18" t="s">
        <v>74</v>
      </c>
      <c r="B44" s="4" t="s">
        <v>75</v>
      </c>
      <c r="C44" s="19" t="s">
        <v>76</v>
      </c>
      <c r="D44" s="2">
        <f>+E44+F44</f>
        <v>676570.19900000002</v>
      </c>
      <c r="E44" s="2">
        <f>+E46+E49+E52+E56</f>
        <v>506342.95500000002</v>
      </c>
      <c r="F44" s="2">
        <f>+F46+F49+F52+F56</f>
        <v>170227.24400000001</v>
      </c>
      <c r="G44" s="2">
        <f>+H44+I44</f>
        <v>778200.45200000005</v>
      </c>
      <c r="H44" s="2">
        <f t="shared" ref="H44:V44" si="28">+H52</f>
        <v>543813.49200000009</v>
      </c>
      <c r="I44" s="2">
        <f>+I46+I49+I52+I56</f>
        <v>234386.96</v>
      </c>
      <c r="J44" s="2">
        <f>+K44+L44</f>
        <v>955903.56799999997</v>
      </c>
      <c r="K44" s="2">
        <f t="shared" ref="K44" si="29">+K52</f>
        <v>721516.60800000001</v>
      </c>
      <c r="L44" s="1">
        <f>+L46+L49+L52+L56</f>
        <v>234386.96</v>
      </c>
      <c r="M44" s="2">
        <f t="shared" si="3"/>
        <v>177703.11599999992</v>
      </c>
      <c r="N44" s="2">
        <f t="shared" si="4"/>
        <v>177703.11599999992</v>
      </c>
      <c r="O44" s="2">
        <f t="shared" si="5"/>
        <v>0</v>
      </c>
      <c r="P44" s="2">
        <f>+Q44+R44</f>
        <v>955903.56799999997</v>
      </c>
      <c r="Q44" s="2">
        <f t="shared" ref="Q44" si="30">+Q52</f>
        <v>721516.60800000001</v>
      </c>
      <c r="R44" s="1">
        <f>+R46+R49+R52+R56</f>
        <v>234386.96</v>
      </c>
      <c r="S44" s="2">
        <f>+T44+U44</f>
        <v>955903.56799999997</v>
      </c>
      <c r="T44" s="2">
        <f t="shared" ref="T44" si="31">+T52</f>
        <v>721516.60800000001</v>
      </c>
      <c r="U44" s="1">
        <f>+U46+U49+U52+U56</f>
        <v>234386.96</v>
      </c>
      <c r="V44" s="1">
        <f t="shared" si="28"/>
        <v>0</v>
      </c>
    </row>
    <row r="45" spans="1:22" ht="12.75" customHeight="1" x14ac:dyDescent="0.15">
      <c r="A45" s="38"/>
      <c r="B45" s="3" t="s">
        <v>5</v>
      </c>
      <c r="C45" s="37"/>
      <c r="D45" s="39"/>
      <c r="E45" s="39"/>
      <c r="F45" s="83"/>
      <c r="G45" s="39"/>
      <c r="H45" s="37"/>
      <c r="I45" s="37"/>
      <c r="J45" s="39"/>
      <c r="K45" s="37"/>
      <c r="L45" s="20"/>
      <c r="M45" s="2">
        <f t="shared" si="3"/>
        <v>0</v>
      </c>
      <c r="N45" s="2">
        <f t="shared" si="4"/>
        <v>0</v>
      </c>
      <c r="O45" s="2">
        <f t="shared" si="5"/>
        <v>0</v>
      </c>
      <c r="P45" s="39"/>
      <c r="Q45" s="37"/>
      <c r="R45" s="20"/>
      <c r="S45" s="39"/>
      <c r="T45" s="37"/>
      <c r="U45" s="20"/>
      <c r="V45" s="21"/>
    </row>
    <row r="46" spans="1:22" ht="36" customHeight="1" x14ac:dyDescent="0.15">
      <c r="A46" s="18" t="s">
        <v>77</v>
      </c>
      <c r="B46" s="4" t="s">
        <v>78</v>
      </c>
      <c r="C46" s="19" t="s">
        <v>79</v>
      </c>
      <c r="D46" s="1"/>
      <c r="E46" s="1"/>
      <c r="F46" s="83"/>
      <c r="G46" s="1"/>
      <c r="H46" s="19"/>
      <c r="I46" s="19"/>
      <c r="J46" s="1"/>
      <c r="K46" s="19"/>
      <c r="L46" s="22"/>
      <c r="M46" s="2">
        <f t="shared" si="3"/>
        <v>0</v>
      </c>
      <c r="N46" s="2">
        <f t="shared" si="4"/>
        <v>0</v>
      </c>
      <c r="O46" s="2">
        <f t="shared" si="5"/>
        <v>0</v>
      </c>
      <c r="P46" s="1"/>
      <c r="Q46" s="19"/>
      <c r="R46" s="22"/>
      <c r="S46" s="1"/>
      <c r="T46" s="19"/>
      <c r="U46" s="22"/>
      <c r="V46" s="21"/>
    </row>
    <row r="47" spans="1:22" ht="16.5" customHeight="1" x14ac:dyDescent="0.15">
      <c r="A47" s="38"/>
      <c r="B47" s="3" t="s">
        <v>5</v>
      </c>
      <c r="C47" s="37"/>
      <c r="D47" s="39"/>
      <c r="E47" s="39"/>
      <c r="F47" s="83"/>
      <c r="G47" s="39"/>
      <c r="H47" s="37"/>
      <c r="I47" s="37"/>
      <c r="J47" s="39"/>
      <c r="K47" s="37"/>
      <c r="L47" s="20"/>
      <c r="M47" s="2">
        <f t="shared" si="3"/>
        <v>0</v>
      </c>
      <c r="N47" s="2">
        <f t="shared" si="4"/>
        <v>0</v>
      </c>
      <c r="O47" s="2">
        <f t="shared" si="5"/>
        <v>0</v>
      </c>
      <c r="P47" s="39"/>
      <c r="Q47" s="37"/>
      <c r="R47" s="20"/>
      <c r="S47" s="39"/>
      <c r="T47" s="37"/>
      <c r="U47" s="20"/>
      <c r="V47" s="21"/>
    </row>
    <row r="48" spans="1:22" ht="41.25" customHeight="1" x14ac:dyDescent="0.15">
      <c r="A48" s="38" t="s">
        <v>80</v>
      </c>
      <c r="B48" s="3" t="s">
        <v>81</v>
      </c>
      <c r="C48" s="37"/>
      <c r="D48" s="39"/>
      <c r="E48" s="39"/>
      <c r="F48" s="83"/>
      <c r="G48" s="39"/>
      <c r="H48" s="37"/>
      <c r="I48" s="37"/>
      <c r="J48" s="39"/>
      <c r="K48" s="37"/>
      <c r="L48" s="20"/>
      <c r="M48" s="2">
        <f t="shared" si="3"/>
        <v>0</v>
      </c>
      <c r="N48" s="2">
        <f t="shared" si="4"/>
        <v>0</v>
      </c>
      <c r="O48" s="2">
        <f t="shared" si="5"/>
        <v>0</v>
      </c>
      <c r="P48" s="39"/>
      <c r="Q48" s="37"/>
      <c r="R48" s="20"/>
      <c r="S48" s="39"/>
      <c r="T48" s="37"/>
      <c r="U48" s="20"/>
      <c r="V48" s="21"/>
    </row>
    <row r="49" spans="1:22" ht="35.25" customHeight="1" x14ac:dyDescent="0.15">
      <c r="A49" s="18" t="s">
        <v>82</v>
      </c>
      <c r="B49" s="4" t="s">
        <v>83</v>
      </c>
      <c r="C49" s="19" t="s">
        <v>84</v>
      </c>
      <c r="D49" s="1"/>
      <c r="E49" s="1"/>
      <c r="F49" s="83"/>
      <c r="G49" s="1"/>
      <c r="H49" s="19"/>
      <c r="I49" s="19"/>
      <c r="J49" s="1"/>
      <c r="K49" s="19"/>
      <c r="L49" s="22"/>
      <c r="M49" s="2">
        <f t="shared" si="3"/>
        <v>0</v>
      </c>
      <c r="N49" s="2">
        <f t="shared" si="4"/>
        <v>0</v>
      </c>
      <c r="O49" s="2">
        <f t="shared" si="5"/>
        <v>0</v>
      </c>
      <c r="P49" s="1"/>
      <c r="Q49" s="19"/>
      <c r="R49" s="22"/>
      <c r="S49" s="1"/>
      <c r="T49" s="19"/>
      <c r="U49" s="22"/>
      <c r="V49" s="21"/>
    </row>
    <row r="50" spans="1:22" ht="12.75" customHeight="1" x14ac:dyDescent="0.15">
      <c r="A50" s="38"/>
      <c r="B50" s="3" t="s">
        <v>5</v>
      </c>
      <c r="C50" s="37"/>
      <c r="D50" s="39"/>
      <c r="E50" s="39"/>
      <c r="F50" s="83"/>
      <c r="G50" s="39"/>
      <c r="H50" s="37"/>
      <c r="I50" s="37"/>
      <c r="J50" s="39"/>
      <c r="K50" s="37"/>
      <c r="L50" s="20"/>
      <c r="M50" s="2">
        <f t="shared" si="3"/>
        <v>0</v>
      </c>
      <c r="N50" s="2">
        <f t="shared" si="4"/>
        <v>0</v>
      </c>
      <c r="O50" s="2">
        <f t="shared" si="5"/>
        <v>0</v>
      </c>
      <c r="P50" s="39"/>
      <c r="Q50" s="37"/>
      <c r="R50" s="20"/>
      <c r="S50" s="39"/>
      <c r="T50" s="37"/>
      <c r="U50" s="20"/>
      <c r="V50" s="21"/>
    </row>
    <row r="51" spans="1:22" ht="46.5" customHeight="1" x14ac:dyDescent="0.15">
      <c r="A51" s="38" t="s">
        <v>85</v>
      </c>
      <c r="B51" s="3" t="s">
        <v>86</v>
      </c>
      <c r="C51" s="37" t="s">
        <v>10</v>
      </c>
      <c r="D51" s="39"/>
      <c r="E51" s="39"/>
      <c r="F51" s="83"/>
      <c r="G51" s="39"/>
      <c r="H51" s="37"/>
      <c r="I51" s="37"/>
      <c r="J51" s="39"/>
      <c r="K51" s="37"/>
      <c r="L51" s="20"/>
      <c r="M51" s="2">
        <f t="shared" si="3"/>
        <v>0</v>
      </c>
      <c r="N51" s="2">
        <f t="shared" si="4"/>
        <v>0</v>
      </c>
      <c r="O51" s="2">
        <f t="shared" si="5"/>
        <v>0</v>
      </c>
      <c r="P51" s="39"/>
      <c r="Q51" s="37"/>
      <c r="R51" s="20"/>
      <c r="S51" s="39"/>
      <c r="T51" s="37"/>
      <c r="U51" s="20"/>
      <c r="V51" s="21"/>
    </row>
    <row r="52" spans="1:22" ht="66" customHeight="1" x14ac:dyDescent="0.15">
      <c r="A52" s="18" t="s">
        <v>87</v>
      </c>
      <c r="B52" s="4" t="s">
        <v>88</v>
      </c>
      <c r="C52" s="19" t="s">
        <v>89</v>
      </c>
      <c r="D52" s="2">
        <f>+E52+F52</f>
        <v>506342.95500000002</v>
      </c>
      <c r="E52" s="2">
        <f>+E54+E55</f>
        <v>506342.95500000002</v>
      </c>
      <c r="F52" s="2">
        <f t="shared" ref="F52:V52" si="32">+F54+F55</f>
        <v>0</v>
      </c>
      <c r="G52" s="2">
        <f>+H52+I52</f>
        <v>543813.49200000009</v>
      </c>
      <c r="H52" s="2">
        <f t="shared" si="32"/>
        <v>543813.49200000009</v>
      </c>
      <c r="I52" s="2">
        <f t="shared" si="32"/>
        <v>0</v>
      </c>
      <c r="J52" s="2">
        <f>+K52+L52</f>
        <v>721516.60800000001</v>
      </c>
      <c r="K52" s="36">
        <f t="shared" ref="K52" si="33">+K54+K55</f>
        <v>721516.60800000001</v>
      </c>
      <c r="L52" s="1">
        <f t="shared" si="32"/>
        <v>0</v>
      </c>
      <c r="M52" s="2">
        <f t="shared" si="3"/>
        <v>177703.11599999992</v>
      </c>
      <c r="N52" s="2">
        <f t="shared" si="4"/>
        <v>177703.11599999992</v>
      </c>
      <c r="O52" s="2">
        <f t="shared" si="5"/>
        <v>0</v>
      </c>
      <c r="P52" s="2">
        <f>+Q52+R52</f>
        <v>721516.60800000001</v>
      </c>
      <c r="Q52" s="36">
        <f t="shared" ref="Q52:R52" si="34">+Q54+Q55</f>
        <v>721516.60800000001</v>
      </c>
      <c r="R52" s="1">
        <f t="shared" si="34"/>
        <v>0</v>
      </c>
      <c r="S52" s="2">
        <f>+T52+U52</f>
        <v>721516.60800000001</v>
      </c>
      <c r="T52" s="36">
        <f t="shared" ref="T52:U52" si="35">+T54+T55</f>
        <v>721516.60800000001</v>
      </c>
      <c r="U52" s="1">
        <f t="shared" si="35"/>
        <v>0</v>
      </c>
      <c r="V52" s="1">
        <f t="shared" si="32"/>
        <v>0</v>
      </c>
    </row>
    <row r="53" spans="1:22" ht="12.75" customHeight="1" x14ac:dyDescent="0.15">
      <c r="A53" s="38"/>
      <c r="B53" s="3" t="s">
        <v>5</v>
      </c>
      <c r="C53" s="37"/>
      <c r="D53" s="39"/>
      <c r="E53" s="39"/>
      <c r="F53" s="83"/>
      <c r="G53" s="39"/>
      <c r="H53" s="37"/>
      <c r="I53" s="37"/>
      <c r="J53" s="39"/>
      <c r="K53" s="37"/>
      <c r="L53" s="20"/>
      <c r="M53" s="2">
        <f t="shared" si="3"/>
        <v>0</v>
      </c>
      <c r="N53" s="2">
        <f t="shared" si="4"/>
        <v>0</v>
      </c>
      <c r="O53" s="2">
        <f t="shared" si="5"/>
        <v>0</v>
      </c>
      <c r="P53" s="39"/>
      <c r="Q53" s="37"/>
      <c r="R53" s="20"/>
      <c r="S53" s="39"/>
      <c r="T53" s="37"/>
      <c r="U53" s="20"/>
      <c r="V53" s="21"/>
    </row>
    <row r="54" spans="1:22" ht="23.25" customHeight="1" x14ac:dyDescent="0.15">
      <c r="A54" s="38" t="s">
        <v>90</v>
      </c>
      <c r="B54" s="3" t="s">
        <v>91</v>
      </c>
      <c r="C54" s="37" t="s">
        <v>10</v>
      </c>
      <c r="D54" s="39">
        <f>+E54</f>
        <v>501027.8</v>
      </c>
      <c r="E54" s="39">
        <v>501027.8</v>
      </c>
      <c r="F54" s="83"/>
      <c r="G54" s="39">
        <f>+H54</f>
        <v>538802.19200000004</v>
      </c>
      <c r="H54" s="37">
        <v>538802.19200000004</v>
      </c>
      <c r="I54" s="37"/>
      <c r="J54" s="39">
        <f>+K54</f>
        <v>716505.30799999996</v>
      </c>
      <c r="K54" s="33">
        <v>716505.30799999996</v>
      </c>
      <c r="L54" s="20"/>
      <c r="M54" s="2">
        <f t="shared" si="3"/>
        <v>177703.11599999992</v>
      </c>
      <c r="N54" s="2">
        <f t="shared" si="4"/>
        <v>177703.11599999992</v>
      </c>
      <c r="O54" s="2">
        <f t="shared" si="5"/>
        <v>0</v>
      </c>
      <c r="P54" s="39">
        <f>+Q54</f>
        <v>716505.30799999996</v>
      </c>
      <c r="Q54" s="33">
        <v>716505.30799999996</v>
      </c>
      <c r="R54" s="20"/>
      <c r="S54" s="39">
        <f>+T54</f>
        <v>716505.30799999996</v>
      </c>
      <c r="T54" s="33">
        <v>716505.30799999996</v>
      </c>
      <c r="U54" s="20"/>
      <c r="V54" s="21"/>
    </row>
    <row r="55" spans="1:22" ht="28.5" customHeight="1" x14ac:dyDescent="0.15">
      <c r="A55" s="38" t="s">
        <v>92</v>
      </c>
      <c r="B55" s="3" t="s">
        <v>93</v>
      </c>
      <c r="C55" s="37" t="s">
        <v>10</v>
      </c>
      <c r="D55" s="39">
        <f>+E55</f>
        <v>5315.1549999999997</v>
      </c>
      <c r="E55" s="39">
        <v>5315.1549999999997</v>
      </c>
      <c r="F55" s="83"/>
      <c r="G55" s="39">
        <f>+H55</f>
        <v>5011.3</v>
      </c>
      <c r="H55" s="37">
        <v>5011.3</v>
      </c>
      <c r="I55" s="37"/>
      <c r="J55" s="39">
        <f>+K55</f>
        <v>5011.3</v>
      </c>
      <c r="K55" s="37">
        <v>5011.3</v>
      </c>
      <c r="L55" s="20"/>
      <c r="M55" s="2">
        <f t="shared" si="3"/>
        <v>0</v>
      </c>
      <c r="N55" s="2">
        <f t="shared" si="4"/>
        <v>0</v>
      </c>
      <c r="O55" s="2">
        <f t="shared" si="5"/>
        <v>0</v>
      </c>
      <c r="P55" s="39">
        <f>+Q55</f>
        <v>5011.3</v>
      </c>
      <c r="Q55" s="37">
        <v>5011.3</v>
      </c>
      <c r="R55" s="20"/>
      <c r="S55" s="39">
        <f>+T55</f>
        <v>5011.3</v>
      </c>
      <c r="T55" s="37">
        <v>5011.3</v>
      </c>
      <c r="U55" s="20"/>
      <c r="V55" s="21"/>
    </row>
    <row r="56" spans="1:22" ht="52.5" customHeight="1" x14ac:dyDescent="0.15">
      <c r="A56" s="18" t="s">
        <v>94</v>
      </c>
      <c r="B56" s="4" t="s">
        <v>95</v>
      </c>
      <c r="C56" s="19" t="s">
        <v>96</v>
      </c>
      <c r="D56" s="2">
        <f>+E56+F56</f>
        <v>170227.24400000001</v>
      </c>
      <c r="E56" s="2">
        <f t="shared" ref="E56:V56" si="36">+E58</f>
        <v>0</v>
      </c>
      <c r="F56" s="2">
        <f t="shared" si="36"/>
        <v>170227.24400000001</v>
      </c>
      <c r="G56" s="2">
        <f>+H56+I56</f>
        <v>234386.96</v>
      </c>
      <c r="H56" s="1">
        <f t="shared" si="36"/>
        <v>0</v>
      </c>
      <c r="I56" s="2">
        <f t="shared" si="36"/>
        <v>234386.96</v>
      </c>
      <c r="J56" s="1">
        <f>+K56+L56</f>
        <v>234386.96</v>
      </c>
      <c r="K56" s="1">
        <f t="shared" ref="K56" si="37">+K58</f>
        <v>0</v>
      </c>
      <c r="L56" s="1">
        <f t="shared" si="36"/>
        <v>234386.96</v>
      </c>
      <c r="M56" s="2">
        <f t="shared" si="3"/>
        <v>0</v>
      </c>
      <c r="N56" s="2">
        <f t="shared" si="4"/>
        <v>0</v>
      </c>
      <c r="O56" s="2">
        <f t="shared" si="5"/>
        <v>0</v>
      </c>
      <c r="P56" s="1">
        <f>+Q56+R56</f>
        <v>234386.96</v>
      </c>
      <c r="Q56" s="1">
        <f t="shared" ref="Q56:R56" si="38">+Q58</f>
        <v>0</v>
      </c>
      <c r="R56" s="1">
        <f t="shared" si="38"/>
        <v>234386.96</v>
      </c>
      <c r="S56" s="1">
        <f>+T56+U56</f>
        <v>234386.96</v>
      </c>
      <c r="T56" s="1">
        <f t="shared" ref="T56:U56" si="39">+T58</f>
        <v>0</v>
      </c>
      <c r="U56" s="1">
        <f t="shared" si="39"/>
        <v>234386.96</v>
      </c>
      <c r="V56" s="1">
        <f t="shared" si="36"/>
        <v>0</v>
      </c>
    </row>
    <row r="57" spans="1:22" ht="12.75" customHeight="1" x14ac:dyDescent="0.15">
      <c r="A57" s="38"/>
      <c r="B57" s="3" t="s">
        <v>5</v>
      </c>
      <c r="C57" s="37"/>
      <c r="D57" s="39"/>
      <c r="E57" s="39"/>
      <c r="F57" s="83"/>
      <c r="G57" s="39"/>
      <c r="H57" s="37"/>
      <c r="I57" s="37"/>
      <c r="J57" s="39"/>
      <c r="K57" s="37"/>
      <c r="L57" s="20"/>
      <c r="M57" s="2">
        <f t="shared" si="3"/>
        <v>0</v>
      </c>
      <c r="N57" s="2">
        <f t="shared" si="4"/>
        <v>0</v>
      </c>
      <c r="O57" s="2">
        <f t="shared" si="5"/>
        <v>0</v>
      </c>
      <c r="P57" s="39"/>
      <c r="Q57" s="37"/>
      <c r="R57" s="20"/>
      <c r="S57" s="39"/>
      <c r="T57" s="37"/>
      <c r="U57" s="20"/>
      <c r="V57" s="21"/>
    </row>
    <row r="58" spans="1:22" ht="36" customHeight="1" x14ac:dyDescent="0.15">
      <c r="A58" s="38" t="s">
        <v>97</v>
      </c>
      <c r="B58" s="3" t="s">
        <v>98</v>
      </c>
      <c r="C58" s="37" t="s">
        <v>10</v>
      </c>
      <c r="D58" s="39">
        <f>+E58+F58</f>
        <v>170227.24400000001</v>
      </c>
      <c r="E58" s="39">
        <v>0</v>
      </c>
      <c r="F58" s="83">
        <v>170227.24400000001</v>
      </c>
      <c r="G58" s="39">
        <f>+H58+I58</f>
        <v>234386.96</v>
      </c>
      <c r="H58" s="37"/>
      <c r="I58" s="23">
        <v>234386.96</v>
      </c>
      <c r="J58" s="5">
        <f>+K58+L58</f>
        <v>234386.96</v>
      </c>
      <c r="K58" s="37"/>
      <c r="L58" s="23">
        <v>234386.96</v>
      </c>
      <c r="M58" s="2">
        <f t="shared" si="3"/>
        <v>0</v>
      </c>
      <c r="N58" s="2">
        <f t="shared" si="4"/>
        <v>0</v>
      </c>
      <c r="O58" s="2">
        <f t="shared" si="5"/>
        <v>0</v>
      </c>
      <c r="P58" s="5">
        <f>+Q58+R58</f>
        <v>234386.96</v>
      </c>
      <c r="Q58" s="37"/>
      <c r="R58" s="23">
        <v>234386.96</v>
      </c>
      <c r="S58" s="5">
        <f>+T58+U58</f>
        <v>234386.96</v>
      </c>
      <c r="T58" s="37"/>
      <c r="U58" s="23">
        <v>234386.96</v>
      </c>
      <c r="V58" s="21"/>
    </row>
    <row r="59" spans="1:22" ht="51" customHeight="1" x14ac:dyDescent="0.15">
      <c r="A59" s="18" t="s">
        <v>99</v>
      </c>
      <c r="B59" s="4" t="s">
        <v>100</v>
      </c>
      <c r="C59" s="19" t="s">
        <v>101</v>
      </c>
      <c r="D59" s="1">
        <f>+E59+F59</f>
        <v>192860.18900000001</v>
      </c>
      <c r="E59" s="1">
        <f>+E61+E64+E69+E72+E92+E96+E99+E102</f>
        <v>191922.68900000001</v>
      </c>
      <c r="F59" s="1">
        <f>+F61+F64+F69+F72+F92+F96+F99+F102</f>
        <v>937.5</v>
      </c>
      <c r="G59" s="1">
        <f t="shared" ref="G59:V59" si="40">+G61+G64+G69+G72+G92+G96+G99+G102</f>
        <v>222497</v>
      </c>
      <c r="H59" s="1">
        <f t="shared" si="40"/>
        <v>222497</v>
      </c>
      <c r="I59" s="1">
        <f t="shared" si="40"/>
        <v>0</v>
      </c>
      <c r="J59" s="1">
        <f t="shared" si="40"/>
        <v>240993.7</v>
      </c>
      <c r="K59" s="1">
        <f>+K61+K64+K69+K72+K92+K96+K99+K102</f>
        <v>240993.7</v>
      </c>
      <c r="L59" s="1">
        <f t="shared" si="40"/>
        <v>0</v>
      </c>
      <c r="M59" s="2">
        <f t="shared" si="3"/>
        <v>18496.700000000012</v>
      </c>
      <c r="N59" s="2">
        <f t="shared" si="4"/>
        <v>18496.700000000012</v>
      </c>
      <c r="O59" s="2">
        <f t="shared" si="5"/>
        <v>0</v>
      </c>
      <c r="P59" s="1">
        <f t="shared" ref="P59" si="41">+P61+P64+P69+P72+P92+P96+P99+P102</f>
        <v>240993.7</v>
      </c>
      <c r="Q59" s="1">
        <f>+Q61+Q64+Q69+Q72+Q92+Q96+Q99+Q102</f>
        <v>240993.7</v>
      </c>
      <c r="R59" s="1">
        <f t="shared" ref="R59:S59" si="42">+R61+R64+R69+R72+R92+R96+R99+R102</f>
        <v>0</v>
      </c>
      <c r="S59" s="1">
        <f t="shared" si="42"/>
        <v>240993.7</v>
      </c>
      <c r="T59" s="1">
        <f>+T61+T64+T69+T72+T92+T96+T99+T102</f>
        <v>240993.7</v>
      </c>
      <c r="U59" s="1">
        <f t="shared" ref="U59" si="43">+U61+U64+U69+U72+U92+U96+U99+U102</f>
        <v>0</v>
      </c>
      <c r="V59" s="1">
        <f t="shared" si="40"/>
        <v>0</v>
      </c>
    </row>
    <row r="60" spans="1:22" ht="12.75" customHeight="1" x14ac:dyDescent="0.15">
      <c r="A60" s="38"/>
      <c r="B60" s="3" t="s">
        <v>5</v>
      </c>
      <c r="C60" s="37"/>
      <c r="D60" s="39"/>
      <c r="E60" s="39"/>
      <c r="F60" s="83"/>
      <c r="G60" s="39"/>
      <c r="H60" s="37"/>
      <c r="I60" s="37"/>
      <c r="J60" s="39"/>
      <c r="K60" s="37"/>
      <c r="L60" s="20"/>
      <c r="M60" s="2">
        <f t="shared" si="3"/>
        <v>0</v>
      </c>
      <c r="N60" s="2">
        <f t="shared" si="4"/>
        <v>0</v>
      </c>
      <c r="O60" s="2">
        <f t="shared" si="5"/>
        <v>0</v>
      </c>
      <c r="P60" s="39"/>
      <c r="Q60" s="37"/>
      <c r="R60" s="20"/>
      <c r="S60" s="39"/>
      <c r="T60" s="37"/>
      <c r="U60" s="20"/>
      <c r="V60" s="21"/>
    </row>
    <row r="61" spans="1:22" ht="26.25" customHeight="1" x14ac:dyDescent="0.15">
      <c r="A61" s="18" t="s">
        <v>102</v>
      </c>
      <c r="B61" s="4" t="s">
        <v>103</v>
      </c>
      <c r="C61" s="19" t="s">
        <v>104</v>
      </c>
      <c r="D61" s="1"/>
      <c r="E61" s="1"/>
      <c r="F61" s="83"/>
      <c r="G61" s="1"/>
      <c r="H61" s="19"/>
      <c r="I61" s="19"/>
      <c r="J61" s="1"/>
      <c r="K61" s="19"/>
      <c r="L61" s="22"/>
      <c r="M61" s="2">
        <f t="shared" si="3"/>
        <v>0</v>
      </c>
      <c r="N61" s="2">
        <f t="shared" si="4"/>
        <v>0</v>
      </c>
      <c r="O61" s="2">
        <f t="shared" si="5"/>
        <v>0</v>
      </c>
      <c r="P61" s="1"/>
      <c r="Q61" s="19"/>
      <c r="R61" s="22"/>
      <c r="S61" s="1"/>
      <c r="T61" s="19"/>
      <c r="U61" s="22"/>
      <c r="V61" s="21"/>
    </row>
    <row r="62" spans="1:22" ht="13.5" customHeight="1" x14ac:dyDescent="0.15">
      <c r="A62" s="38"/>
      <c r="B62" s="3" t="s">
        <v>5</v>
      </c>
      <c r="C62" s="37"/>
      <c r="D62" s="39"/>
      <c r="E62" s="39"/>
      <c r="F62" s="83"/>
      <c r="G62" s="39"/>
      <c r="H62" s="37"/>
      <c r="I62" s="37"/>
      <c r="J62" s="39"/>
      <c r="K62" s="37"/>
      <c r="L62" s="20"/>
      <c r="M62" s="2">
        <f t="shared" si="3"/>
        <v>0</v>
      </c>
      <c r="N62" s="2">
        <f t="shared" si="4"/>
        <v>0</v>
      </c>
      <c r="O62" s="2">
        <f t="shared" si="5"/>
        <v>0</v>
      </c>
      <c r="P62" s="39"/>
      <c r="Q62" s="37"/>
      <c r="R62" s="20"/>
      <c r="S62" s="39"/>
      <c r="T62" s="37"/>
      <c r="U62" s="20"/>
      <c r="V62" s="21"/>
    </row>
    <row r="63" spans="1:22" ht="33.75" customHeight="1" x14ac:dyDescent="0.15">
      <c r="A63" s="38" t="s">
        <v>105</v>
      </c>
      <c r="B63" s="3" t="s">
        <v>106</v>
      </c>
      <c r="C63" s="37"/>
      <c r="D63" s="39"/>
      <c r="E63" s="39"/>
      <c r="F63" s="83"/>
      <c r="G63" s="39"/>
      <c r="H63" s="37"/>
      <c r="I63" s="37"/>
      <c r="J63" s="39"/>
      <c r="K63" s="37"/>
      <c r="L63" s="20"/>
      <c r="M63" s="2">
        <f t="shared" si="3"/>
        <v>0</v>
      </c>
      <c r="N63" s="2">
        <f t="shared" si="4"/>
        <v>0</v>
      </c>
      <c r="O63" s="2">
        <f t="shared" si="5"/>
        <v>0</v>
      </c>
      <c r="P63" s="39"/>
      <c r="Q63" s="37"/>
      <c r="R63" s="20"/>
      <c r="S63" s="39"/>
      <c r="T63" s="37"/>
      <c r="U63" s="20"/>
      <c r="V63" s="21"/>
    </row>
    <row r="64" spans="1:22" ht="34.5" customHeight="1" x14ac:dyDescent="0.15">
      <c r="A64" s="18" t="s">
        <v>107</v>
      </c>
      <c r="B64" s="4" t="s">
        <v>108</v>
      </c>
      <c r="C64" s="19" t="s">
        <v>109</v>
      </c>
      <c r="D64" s="1">
        <f>+E64+F64</f>
        <v>14758.615000000002</v>
      </c>
      <c r="E64" s="1">
        <f>+E66+E67+E68</f>
        <v>14758.615000000002</v>
      </c>
      <c r="F64" s="1">
        <f t="shared" ref="F64:V64" si="44">+F66+F67+F68</f>
        <v>0</v>
      </c>
      <c r="G64" s="1">
        <f t="shared" si="44"/>
        <v>13307</v>
      </c>
      <c r="H64" s="1">
        <f t="shared" si="44"/>
        <v>13307</v>
      </c>
      <c r="I64" s="1">
        <f t="shared" si="44"/>
        <v>0</v>
      </c>
      <c r="J64" s="1">
        <f t="shared" si="44"/>
        <v>12400</v>
      </c>
      <c r="K64" s="1">
        <f t="shared" ref="K64" si="45">+K66+K67+K68</f>
        <v>12400</v>
      </c>
      <c r="L64" s="1">
        <f t="shared" si="44"/>
        <v>0</v>
      </c>
      <c r="M64" s="2">
        <f t="shared" si="3"/>
        <v>-907</v>
      </c>
      <c r="N64" s="2">
        <f t="shared" si="4"/>
        <v>-907</v>
      </c>
      <c r="O64" s="2">
        <f t="shared" si="5"/>
        <v>0</v>
      </c>
      <c r="P64" s="1">
        <f t="shared" ref="P64:U64" si="46">+P66+P67+P68</f>
        <v>12400</v>
      </c>
      <c r="Q64" s="1">
        <f t="shared" si="46"/>
        <v>12400</v>
      </c>
      <c r="R64" s="1">
        <f t="shared" si="46"/>
        <v>0</v>
      </c>
      <c r="S64" s="1">
        <f t="shared" si="46"/>
        <v>12400</v>
      </c>
      <c r="T64" s="1">
        <f t="shared" si="46"/>
        <v>12400</v>
      </c>
      <c r="U64" s="1">
        <f t="shared" si="46"/>
        <v>0</v>
      </c>
      <c r="V64" s="1">
        <f t="shared" si="44"/>
        <v>0</v>
      </c>
    </row>
    <row r="65" spans="1:22" ht="12.75" customHeight="1" x14ac:dyDescent="0.15">
      <c r="A65" s="38"/>
      <c r="B65" s="3" t="s">
        <v>5</v>
      </c>
      <c r="C65" s="37"/>
      <c r="D65" s="39"/>
      <c r="E65" s="39"/>
      <c r="F65" s="83"/>
      <c r="G65" s="39"/>
      <c r="H65" s="37"/>
      <c r="I65" s="37"/>
      <c r="J65" s="39"/>
      <c r="K65" s="37"/>
      <c r="L65" s="20"/>
      <c r="M65" s="2">
        <f t="shared" si="3"/>
        <v>0</v>
      </c>
      <c r="N65" s="2">
        <f t="shared" si="4"/>
        <v>0</v>
      </c>
      <c r="O65" s="2">
        <f t="shared" si="5"/>
        <v>0</v>
      </c>
      <c r="P65" s="39"/>
      <c r="Q65" s="37"/>
      <c r="R65" s="20"/>
      <c r="S65" s="39"/>
      <c r="T65" s="37"/>
      <c r="U65" s="20"/>
      <c r="V65" s="21"/>
    </row>
    <row r="66" spans="1:22" ht="22.5" customHeight="1" x14ac:dyDescent="0.15">
      <c r="A66" s="38" t="s">
        <v>110</v>
      </c>
      <c r="B66" s="3" t="s">
        <v>111</v>
      </c>
      <c r="C66" s="37" t="s">
        <v>10</v>
      </c>
      <c r="D66" s="39">
        <f>+E66</f>
        <v>13550.823</v>
      </c>
      <c r="E66" s="39">
        <v>13550.823</v>
      </c>
      <c r="F66" s="83"/>
      <c r="G66" s="39">
        <f>+H66</f>
        <v>12230</v>
      </c>
      <c r="H66" s="37">
        <v>12230</v>
      </c>
      <c r="I66" s="37"/>
      <c r="J66" s="39">
        <f>+K66</f>
        <v>12000</v>
      </c>
      <c r="K66" s="37">
        <v>12000</v>
      </c>
      <c r="L66" s="20"/>
      <c r="M66" s="2">
        <f t="shared" si="3"/>
        <v>-230</v>
      </c>
      <c r="N66" s="2">
        <f t="shared" si="4"/>
        <v>-230</v>
      </c>
      <c r="O66" s="2">
        <f t="shared" si="5"/>
        <v>0</v>
      </c>
      <c r="P66" s="39">
        <f>+Q66</f>
        <v>12000</v>
      </c>
      <c r="Q66" s="37">
        <v>12000</v>
      </c>
      <c r="R66" s="20"/>
      <c r="S66" s="39">
        <f>+T66</f>
        <v>12000</v>
      </c>
      <c r="T66" s="37">
        <v>12000</v>
      </c>
      <c r="U66" s="20"/>
      <c r="V66" s="21"/>
    </row>
    <row r="67" spans="1:22" ht="43.5" customHeight="1" x14ac:dyDescent="0.15">
      <c r="A67" s="38" t="s">
        <v>112</v>
      </c>
      <c r="B67" s="3" t="s">
        <v>113</v>
      </c>
      <c r="C67" s="37" t="s">
        <v>10</v>
      </c>
      <c r="D67" s="39">
        <f t="shared" ref="D67:D68" si="47">+E67</f>
        <v>449.74299999999999</v>
      </c>
      <c r="E67" s="39">
        <v>449.74299999999999</v>
      </c>
      <c r="F67" s="83"/>
      <c r="G67" s="39">
        <f>+H67+I67</f>
        <v>407</v>
      </c>
      <c r="H67" s="37">
        <v>407</v>
      </c>
      <c r="I67" s="37"/>
      <c r="J67" s="39">
        <f t="shared" ref="J67:J68" si="48">+K67</f>
        <v>400</v>
      </c>
      <c r="K67" s="37">
        <v>400</v>
      </c>
      <c r="L67" s="20"/>
      <c r="M67" s="2">
        <f t="shared" si="3"/>
        <v>-7</v>
      </c>
      <c r="N67" s="2">
        <f t="shared" si="4"/>
        <v>-7</v>
      </c>
      <c r="O67" s="2">
        <f t="shared" si="5"/>
        <v>0</v>
      </c>
      <c r="P67" s="39">
        <f t="shared" ref="P67:P68" si="49">+Q67</f>
        <v>400</v>
      </c>
      <c r="Q67" s="37">
        <v>400</v>
      </c>
      <c r="R67" s="20"/>
      <c r="S67" s="39">
        <f t="shared" ref="S67:S68" si="50">+T67</f>
        <v>400</v>
      </c>
      <c r="T67" s="37">
        <v>400</v>
      </c>
      <c r="U67" s="20"/>
      <c r="V67" s="21"/>
    </row>
    <row r="68" spans="1:22" ht="18" customHeight="1" x14ac:dyDescent="0.15">
      <c r="A68" s="38" t="s">
        <v>114</v>
      </c>
      <c r="B68" s="3" t="s">
        <v>115</v>
      </c>
      <c r="C68" s="37" t="s">
        <v>10</v>
      </c>
      <c r="D68" s="39">
        <f t="shared" si="47"/>
        <v>758.04899999999998</v>
      </c>
      <c r="E68" s="39">
        <v>758.04899999999998</v>
      </c>
      <c r="F68" s="83"/>
      <c r="G68" s="39">
        <f>+H68+J68</f>
        <v>670</v>
      </c>
      <c r="H68" s="37">
        <v>670</v>
      </c>
      <c r="I68" s="37"/>
      <c r="J68" s="39">
        <f t="shared" si="48"/>
        <v>0</v>
      </c>
      <c r="K68" s="37"/>
      <c r="L68" s="20"/>
      <c r="M68" s="2">
        <f t="shared" si="3"/>
        <v>-670</v>
      </c>
      <c r="N68" s="2">
        <f t="shared" si="4"/>
        <v>-670</v>
      </c>
      <c r="O68" s="2">
        <f t="shared" si="5"/>
        <v>0</v>
      </c>
      <c r="P68" s="39">
        <f t="shared" si="49"/>
        <v>0</v>
      </c>
      <c r="Q68" s="37"/>
      <c r="R68" s="20"/>
      <c r="S68" s="39">
        <f t="shared" si="50"/>
        <v>0</v>
      </c>
      <c r="T68" s="37"/>
      <c r="U68" s="20"/>
      <c r="V68" s="21"/>
    </row>
    <row r="69" spans="1:22" ht="50.25" customHeight="1" x14ac:dyDescent="0.15">
      <c r="A69" s="18" t="s">
        <v>116</v>
      </c>
      <c r="B69" s="4" t="s">
        <v>117</v>
      </c>
      <c r="C69" s="19" t="s">
        <v>118</v>
      </c>
      <c r="D69" s="1">
        <f>+E69</f>
        <v>102.7</v>
      </c>
      <c r="E69" s="1">
        <v>102.7</v>
      </c>
      <c r="F69" s="83"/>
      <c r="G69" s="1">
        <f>+H69</f>
        <v>110</v>
      </c>
      <c r="H69" s="1">
        <v>110</v>
      </c>
      <c r="I69" s="19"/>
      <c r="J69" s="1"/>
      <c r="K69" s="1"/>
      <c r="L69" s="22"/>
      <c r="M69" s="2">
        <f t="shared" si="3"/>
        <v>-110</v>
      </c>
      <c r="N69" s="2">
        <f t="shared" ref="N69:N106" si="51">+K69-H69</f>
        <v>-110</v>
      </c>
      <c r="O69" s="2">
        <f t="shared" si="5"/>
        <v>0</v>
      </c>
      <c r="P69" s="1"/>
      <c r="Q69" s="1"/>
      <c r="R69" s="22"/>
      <c r="S69" s="1"/>
      <c r="T69" s="1"/>
      <c r="U69" s="22"/>
      <c r="V69" s="21"/>
    </row>
    <row r="70" spans="1:22" ht="12.75" customHeight="1" x14ac:dyDescent="0.15">
      <c r="A70" s="38"/>
      <c r="B70" s="3" t="s">
        <v>5</v>
      </c>
      <c r="C70" s="37"/>
      <c r="D70" s="39"/>
      <c r="E70" s="39"/>
      <c r="F70" s="83"/>
      <c r="G70" s="39"/>
      <c r="H70" s="37"/>
      <c r="I70" s="37"/>
      <c r="J70" s="39"/>
      <c r="K70" s="37"/>
      <c r="L70" s="20"/>
      <c r="M70" s="2">
        <f t="shared" si="3"/>
        <v>0</v>
      </c>
      <c r="N70" s="2">
        <f t="shared" si="51"/>
        <v>0</v>
      </c>
      <c r="O70" s="2">
        <f t="shared" si="5"/>
        <v>0</v>
      </c>
      <c r="P70" s="39"/>
      <c r="Q70" s="37"/>
      <c r="R70" s="20"/>
      <c r="S70" s="39"/>
      <c r="T70" s="37"/>
      <c r="U70" s="20"/>
      <c r="V70" s="21"/>
    </row>
    <row r="71" spans="1:22" ht="44.25" customHeight="1" x14ac:dyDescent="0.15">
      <c r="A71" s="38" t="s">
        <v>119</v>
      </c>
      <c r="B71" s="3" t="s">
        <v>120</v>
      </c>
      <c r="C71" s="37"/>
      <c r="D71" s="39"/>
      <c r="E71" s="39"/>
      <c r="F71" s="83"/>
      <c r="G71" s="39"/>
      <c r="H71" s="37"/>
      <c r="I71" s="37"/>
      <c r="J71" s="39"/>
      <c r="K71" s="37"/>
      <c r="L71" s="20"/>
      <c r="M71" s="2">
        <f t="shared" si="3"/>
        <v>0</v>
      </c>
      <c r="N71" s="2">
        <f t="shared" si="51"/>
        <v>0</v>
      </c>
      <c r="O71" s="2">
        <f t="shared" si="5"/>
        <v>0</v>
      </c>
      <c r="P71" s="39"/>
      <c r="Q71" s="37"/>
      <c r="R71" s="20"/>
      <c r="S71" s="39"/>
      <c r="T71" s="37"/>
      <c r="U71" s="20"/>
      <c r="V71" s="21"/>
    </row>
    <row r="72" spans="1:22" ht="33" customHeight="1" x14ac:dyDescent="0.15">
      <c r="A72" s="18" t="s">
        <v>121</v>
      </c>
      <c r="B72" s="4" t="s">
        <v>122</v>
      </c>
      <c r="C72" s="19" t="s">
        <v>123</v>
      </c>
      <c r="D72" s="1">
        <f>+E72+F72</f>
        <v>163812.25300000003</v>
      </c>
      <c r="E72" s="1">
        <f>+E74+E91</f>
        <v>163812.25300000003</v>
      </c>
      <c r="F72" s="1">
        <f t="shared" ref="F72:V72" si="52">+F74+F91</f>
        <v>0</v>
      </c>
      <c r="G72" s="1">
        <f>+H72+I72</f>
        <v>194980</v>
      </c>
      <c r="H72" s="1">
        <f t="shared" si="52"/>
        <v>194980</v>
      </c>
      <c r="I72" s="1">
        <f t="shared" si="52"/>
        <v>0</v>
      </c>
      <c r="J72" s="1">
        <f>+K72+L72</f>
        <v>215393.7</v>
      </c>
      <c r="K72" s="1">
        <f t="shared" ref="K72" si="53">+K74+K91</f>
        <v>215393.7</v>
      </c>
      <c r="L72" s="1">
        <f t="shared" si="52"/>
        <v>0</v>
      </c>
      <c r="M72" s="2">
        <f t="shared" si="3"/>
        <v>20413.700000000012</v>
      </c>
      <c r="N72" s="2">
        <f t="shared" si="51"/>
        <v>20413.700000000012</v>
      </c>
      <c r="O72" s="2">
        <f t="shared" si="5"/>
        <v>0</v>
      </c>
      <c r="P72" s="1">
        <f>+Q72+R72</f>
        <v>215393.7</v>
      </c>
      <c r="Q72" s="1">
        <f t="shared" ref="Q72:R72" si="54">+Q74+Q91</f>
        <v>215393.7</v>
      </c>
      <c r="R72" s="1">
        <f t="shared" si="54"/>
        <v>0</v>
      </c>
      <c r="S72" s="1">
        <f>+T72+U72</f>
        <v>215393.7</v>
      </c>
      <c r="T72" s="1">
        <f t="shared" ref="T72:U72" si="55">+T74+T91</f>
        <v>215393.7</v>
      </c>
      <c r="U72" s="1">
        <f t="shared" si="55"/>
        <v>0</v>
      </c>
      <c r="V72" s="1">
        <f t="shared" si="52"/>
        <v>0</v>
      </c>
    </row>
    <row r="73" spans="1:22" ht="12.75" customHeight="1" x14ac:dyDescent="0.15">
      <c r="A73" s="38"/>
      <c r="B73" s="3" t="s">
        <v>5</v>
      </c>
      <c r="C73" s="37"/>
      <c r="D73" s="39"/>
      <c r="E73" s="39"/>
      <c r="F73" s="83"/>
      <c r="G73" s="39"/>
      <c r="H73" s="37"/>
      <c r="I73" s="37"/>
      <c r="J73" s="39"/>
      <c r="K73" s="37"/>
      <c r="L73" s="20"/>
      <c r="M73" s="2">
        <f t="shared" ref="M73:M106" si="56">+J73-G73</f>
        <v>0</v>
      </c>
      <c r="N73" s="2">
        <f t="shared" si="51"/>
        <v>0</v>
      </c>
      <c r="O73" s="2">
        <f t="shared" ref="O73:O106" si="57">+L73-I73</f>
        <v>0</v>
      </c>
      <c r="P73" s="39"/>
      <c r="Q73" s="37"/>
      <c r="R73" s="20"/>
      <c r="S73" s="39"/>
      <c r="T73" s="37"/>
      <c r="U73" s="20"/>
      <c r="V73" s="21"/>
    </row>
    <row r="74" spans="1:22" ht="61.5" customHeight="1" x14ac:dyDescent="0.15">
      <c r="A74" s="38" t="s">
        <v>124</v>
      </c>
      <c r="B74" s="3" t="s">
        <v>125</v>
      </c>
      <c r="C74" s="37" t="s">
        <v>10</v>
      </c>
      <c r="D74" s="39">
        <f>+E74+F74</f>
        <v>93570.399000000005</v>
      </c>
      <c r="E74" s="39">
        <f>+E76+E77+E78+E79+E80+E81+E82+E83+E84+E85+E86+E87+E88+E89+E90</f>
        <v>93570.399000000005</v>
      </c>
      <c r="F74" s="39">
        <f t="shared" ref="F74:V74" si="58">+F76+F77+F78+F79+F80+F81+F82+F83+F84+F85+F86+F87+F88+F89+F90</f>
        <v>0</v>
      </c>
      <c r="G74" s="39">
        <f>+H74+I74</f>
        <v>126480</v>
      </c>
      <c r="H74" s="39">
        <f>+H76+H77+H78+H79+H80+H81+H82+H83+H84+H85+H86+H87+H88+H89+H90</f>
        <v>126480</v>
      </c>
      <c r="I74" s="39">
        <f t="shared" si="58"/>
        <v>0</v>
      </c>
      <c r="J74" s="39">
        <f>+K74+L74</f>
        <v>118000</v>
      </c>
      <c r="K74" s="39">
        <v>118000</v>
      </c>
      <c r="L74" s="39">
        <f t="shared" si="58"/>
        <v>0</v>
      </c>
      <c r="M74" s="2">
        <f t="shared" si="56"/>
        <v>-8480</v>
      </c>
      <c r="N74" s="2">
        <f t="shared" si="51"/>
        <v>-8480</v>
      </c>
      <c r="O74" s="2">
        <f t="shared" si="57"/>
        <v>0</v>
      </c>
      <c r="P74" s="39">
        <f>+Q74+R74</f>
        <v>118000</v>
      </c>
      <c r="Q74" s="39">
        <v>118000</v>
      </c>
      <c r="R74" s="39">
        <f t="shared" ref="R74" si="59">+R76+R77+R78+R79+R80+R81+R82+R83+R84+R85+R86+R87+R88+R89+R90</f>
        <v>0</v>
      </c>
      <c r="S74" s="39">
        <f>+T74+U74</f>
        <v>118000</v>
      </c>
      <c r="T74" s="39">
        <v>118000</v>
      </c>
      <c r="U74" s="39">
        <f t="shared" ref="U74" si="60">+U76+U77+U78+U79+U80+U81+U82+U83+U84+U85+U86+U87+U88+U89+U90</f>
        <v>0</v>
      </c>
      <c r="V74" s="39">
        <f t="shared" si="58"/>
        <v>0</v>
      </c>
    </row>
    <row r="75" spans="1:22" ht="18" customHeight="1" x14ac:dyDescent="0.15">
      <c r="A75" s="38"/>
      <c r="B75" s="3" t="s">
        <v>5</v>
      </c>
      <c r="C75" s="37"/>
      <c r="D75" s="39"/>
      <c r="E75" s="39"/>
      <c r="F75" s="83"/>
      <c r="G75" s="39"/>
      <c r="H75" s="37"/>
      <c r="I75" s="37"/>
      <c r="J75" s="39"/>
      <c r="K75" s="37"/>
      <c r="L75" s="20"/>
      <c r="M75" s="2">
        <f t="shared" si="56"/>
        <v>0</v>
      </c>
      <c r="N75" s="2">
        <f t="shared" si="51"/>
        <v>0</v>
      </c>
      <c r="O75" s="2">
        <f t="shared" si="57"/>
        <v>0</v>
      </c>
      <c r="P75" s="39"/>
      <c r="Q75" s="37"/>
      <c r="R75" s="20"/>
      <c r="S75" s="39"/>
      <c r="T75" s="37"/>
      <c r="U75" s="20"/>
      <c r="V75" s="21"/>
    </row>
    <row r="76" spans="1:22" ht="47.25" customHeight="1" x14ac:dyDescent="0.15">
      <c r="A76" s="38" t="s">
        <v>126</v>
      </c>
      <c r="B76" s="3" t="s">
        <v>127</v>
      </c>
      <c r="C76" s="37" t="s">
        <v>10</v>
      </c>
      <c r="D76" s="39">
        <f>+E76+F76</f>
        <v>1610.4</v>
      </c>
      <c r="E76" s="39">
        <v>1610.4</v>
      </c>
      <c r="F76" s="83"/>
      <c r="G76" s="39">
        <f>+H76</f>
        <v>5300</v>
      </c>
      <c r="H76" s="37">
        <v>5300</v>
      </c>
      <c r="I76" s="37"/>
      <c r="J76" s="39"/>
      <c r="K76" s="37"/>
      <c r="L76" s="20"/>
      <c r="M76" s="2">
        <f t="shared" si="56"/>
        <v>-5300</v>
      </c>
      <c r="N76" s="2">
        <f t="shared" si="51"/>
        <v>-5300</v>
      </c>
      <c r="O76" s="2">
        <f t="shared" si="57"/>
        <v>0</v>
      </c>
      <c r="P76" s="39"/>
      <c r="Q76" s="37"/>
      <c r="R76" s="20"/>
      <c r="S76" s="39"/>
      <c r="T76" s="37"/>
      <c r="U76" s="20"/>
      <c r="V76" s="21"/>
    </row>
    <row r="77" spans="1:22" ht="63" customHeight="1" x14ac:dyDescent="0.15">
      <c r="A77" s="38" t="s">
        <v>128</v>
      </c>
      <c r="B77" s="3" t="s">
        <v>129</v>
      </c>
      <c r="C77" s="37" t="s">
        <v>10</v>
      </c>
      <c r="D77" s="39">
        <f t="shared" ref="D77:D91" si="61">+E77+F77</f>
        <v>0</v>
      </c>
      <c r="E77" s="39">
        <v>0</v>
      </c>
      <c r="F77" s="83"/>
      <c r="G77" s="39">
        <f>+H77</f>
        <v>0</v>
      </c>
      <c r="H77" s="37">
        <v>0</v>
      </c>
      <c r="I77" s="37"/>
      <c r="J77" s="39">
        <f>+K77</f>
        <v>5000</v>
      </c>
      <c r="K77" s="37">
        <v>5000</v>
      </c>
      <c r="L77" s="20"/>
      <c r="M77" s="2">
        <f t="shared" si="56"/>
        <v>5000</v>
      </c>
      <c r="N77" s="2">
        <f t="shared" si="51"/>
        <v>5000</v>
      </c>
      <c r="O77" s="2">
        <f t="shared" si="57"/>
        <v>0</v>
      </c>
      <c r="P77" s="39">
        <f>+Q77</f>
        <v>5000</v>
      </c>
      <c r="Q77" s="37">
        <v>5000</v>
      </c>
      <c r="R77" s="20"/>
      <c r="S77" s="39">
        <f>+T77</f>
        <v>5000</v>
      </c>
      <c r="T77" s="37">
        <v>5000</v>
      </c>
      <c r="U77" s="20"/>
      <c r="V77" s="21"/>
    </row>
    <row r="78" spans="1:22" ht="47.25" customHeight="1" x14ac:dyDescent="0.15">
      <c r="A78" s="38" t="s">
        <v>130</v>
      </c>
      <c r="B78" s="3" t="s">
        <v>131</v>
      </c>
      <c r="C78" s="37" t="s">
        <v>10</v>
      </c>
      <c r="D78" s="39">
        <f t="shared" si="61"/>
        <v>1093.8</v>
      </c>
      <c r="E78" s="39">
        <v>1093.8</v>
      </c>
      <c r="F78" s="83"/>
      <c r="G78" s="39">
        <f>+H78</f>
        <v>1100</v>
      </c>
      <c r="H78" s="37">
        <v>1100</v>
      </c>
      <c r="I78" s="37"/>
      <c r="J78" s="39">
        <f>+K78</f>
        <v>3000</v>
      </c>
      <c r="K78" s="37">
        <v>3000</v>
      </c>
      <c r="L78" s="20"/>
      <c r="M78" s="2">
        <f t="shared" si="56"/>
        <v>1900</v>
      </c>
      <c r="N78" s="2">
        <f t="shared" si="51"/>
        <v>1900</v>
      </c>
      <c r="O78" s="2">
        <f t="shared" si="57"/>
        <v>0</v>
      </c>
      <c r="P78" s="39">
        <f>+Q78</f>
        <v>3000</v>
      </c>
      <c r="Q78" s="37">
        <v>3000</v>
      </c>
      <c r="R78" s="20"/>
      <c r="S78" s="39">
        <f>+T78</f>
        <v>3000</v>
      </c>
      <c r="T78" s="37">
        <v>3000</v>
      </c>
      <c r="U78" s="20"/>
      <c r="V78" s="21"/>
    </row>
    <row r="79" spans="1:22" ht="47.25" customHeight="1" x14ac:dyDescent="0.15">
      <c r="A79" s="38" t="s">
        <v>132</v>
      </c>
      <c r="B79" s="3" t="s">
        <v>133</v>
      </c>
      <c r="C79" s="37" t="s">
        <v>10</v>
      </c>
      <c r="D79" s="39">
        <f t="shared" si="61"/>
        <v>0</v>
      </c>
      <c r="E79" s="39">
        <v>0</v>
      </c>
      <c r="F79" s="83"/>
      <c r="G79" s="39">
        <f t="shared" ref="G79:G80" si="62">+H79</f>
        <v>0</v>
      </c>
      <c r="H79" s="37">
        <v>0</v>
      </c>
      <c r="I79" s="37"/>
      <c r="J79" s="39"/>
      <c r="K79" s="37"/>
      <c r="L79" s="20"/>
      <c r="M79" s="2">
        <f t="shared" si="56"/>
        <v>0</v>
      </c>
      <c r="N79" s="2">
        <f t="shared" si="51"/>
        <v>0</v>
      </c>
      <c r="O79" s="2">
        <f t="shared" si="57"/>
        <v>0</v>
      </c>
      <c r="P79" s="39"/>
      <c r="Q79" s="37"/>
      <c r="R79" s="20"/>
      <c r="S79" s="39"/>
      <c r="T79" s="37"/>
      <c r="U79" s="20"/>
      <c r="V79" s="21"/>
    </row>
    <row r="80" spans="1:22" ht="23.25" customHeight="1" x14ac:dyDescent="0.15">
      <c r="A80" s="38" t="s">
        <v>134</v>
      </c>
      <c r="B80" s="3" t="s">
        <v>135</v>
      </c>
      <c r="C80" s="37" t="s">
        <v>10</v>
      </c>
      <c r="D80" s="39">
        <f t="shared" si="61"/>
        <v>17802.63</v>
      </c>
      <c r="E80" s="39">
        <v>17802.63</v>
      </c>
      <c r="F80" s="83"/>
      <c r="G80" s="39">
        <f t="shared" si="62"/>
        <v>800</v>
      </c>
      <c r="H80" s="37">
        <v>800</v>
      </c>
      <c r="I80" s="37"/>
      <c r="J80" s="39"/>
      <c r="K80" s="37"/>
      <c r="L80" s="20"/>
      <c r="M80" s="2">
        <f t="shared" si="56"/>
        <v>-800</v>
      </c>
      <c r="N80" s="2">
        <f t="shared" si="51"/>
        <v>-800</v>
      </c>
      <c r="O80" s="2">
        <f t="shared" si="57"/>
        <v>0</v>
      </c>
      <c r="P80" s="39"/>
      <c r="Q80" s="37"/>
      <c r="R80" s="20"/>
      <c r="S80" s="39"/>
      <c r="T80" s="37"/>
      <c r="U80" s="20"/>
      <c r="V80" s="21"/>
    </row>
    <row r="81" spans="1:22" ht="40.5" customHeight="1" x14ac:dyDescent="0.15">
      <c r="A81" s="38" t="s">
        <v>136</v>
      </c>
      <c r="B81" s="3" t="s">
        <v>137</v>
      </c>
      <c r="C81" s="37" t="s">
        <v>10</v>
      </c>
      <c r="D81" s="39">
        <f t="shared" si="61"/>
        <v>29467.344000000001</v>
      </c>
      <c r="E81" s="39">
        <v>29467.344000000001</v>
      </c>
      <c r="F81" s="83"/>
      <c r="G81" s="39">
        <f>+H81</f>
        <v>53000</v>
      </c>
      <c r="H81" s="37">
        <v>53000</v>
      </c>
      <c r="I81" s="37"/>
      <c r="J81" s="39">
        <f>+K81+L81</f>
        <v>43000</v>
      </c>
      <c r="K81" s="37">
        <v>43000</v>
      </c>
      <c r="L81" s="20"/>
      <c r="M81" s="2">
        <f t="shared" si="56"/>
        <v>-10000</v>
      </c>
      <c r="N81" s="2">
        <f t="shared" si="51"/>
        <v>-10000</v>
      </c>
      <c r="O81" s="2">
        <f t="shared" si="57"/>
        <v>0</v>
      </c>
      <c r="P81" s="39">
        <f>+Q81+R81</f>
        <v>43000</v>
      </c>
      <c r="Q81" s="37">
        <v>43000</v>
      </c>
      <c r="R81" s="20"/>
      <c r="S81" s="39">
        <f>+T81+U81</f>
        <v>43000</v>
      </c>
      <c r="T81" s="37">
        <v>43000</v>
      </c>
      <c r="U81" s="20"/>
      <c r="V81" s="21"/>
    </row>
    <row r="82" spans="1:22" ht="66.75" customHeight="1" x14ac:dyDescent="0.15">
      <c r="A82" s="38" t="s">
        <v>138</v>
      </c>
      <c r="B82" s="3" t="s">
        <v>139</v>
      </c>
      <c r="C82" s="37" t="s">
        <v>10</v>
      </c>
      <c r="D82" s="39">
        <f t="shared" si="61"/>
        <v>0</v>
      </c>
      <c r="E82" s="39"/>
      <c r="F82" s="83"/>
      <c r="G82" s="39"/>
      <c r="H82" s="37">
        <v>0</v>
      </c>
      <c r="I82" s="37"/>
      <c r="J82" s="39"/>
      <c r="K82" s="37"/>
      <c r="L82" s="20"/>
      <c r="M82" s="2">
        <f t="shared" si="56"/>
        <v>0</v>
      </c>
      <c r="N82" s="2">
        <f t="shared" si="51"/>
        <v>0</v>
      </c>
      <c r="O82" s="2">
        <f t="shared" si="57"/>
        <v>0</v>
      </c>
      <c r="P82" s="39"/>
      <c r="Q82" s="37"/>
      <c r="R82" s="20"/>
      <c r="S82" s="39"/>
      <c r="T82" s="37"/>
      <c r="U82" s="20"/>
      <c r="V82" s="21"/>
    </row>
    <row r="83" spans="1:22" ht="33" customHeight="1" x14ac:dyDescent="0.15">
      <c r="A83" s="38" t="s">
        <v>140</v>
      </c>
      <c r="B83" s="3" t="s">
        <v>141</v>
      </c>
      <c r="C83" s="37" t="s">
        <v>10</v>
      </c>
      <c r="D83" s="39">
        <f t="shared" si="61"/>
        <v>0</v>
      </c>
      <c r="E83" s="39"/>
      <c r="F83" s="83"/>
      <c r="G83" s="39"/>
      <c r="H83" s="37"/>
      <c r="I83" s="37"/>
      <c r="J83" s="39"/>
      <c r="K83" s="37"/>
      <c r="L83" s="20"/>
      <c r="M83" s="2">
        <f t="shared" si="56"/>
        <v>0</v>
      </c>
      <c r="N83" s="2">
        <f t="shared" si="51"/>
        <v>0</v>
      </c>
      <c r="O83" s="2">
        <f t="shared" si="57"/>
        <v>0</v>
      </c>
      <c r="P83" s="39"/>
      <c r="Q83" s="37"/>
      <c r="R83" s="20"/>
      <c r="S83" s="39"/>
      <c r="T83" s="37"/>
      <c r="U83" s="20"/>
      <c r="V83" s="21"/>
    </row>
    <row r="84" spans="1:22" ht="26.25" customHeight="1" x14ac:dyDescent="0.15">
      <c r="A84" s="38" t="s">
        <v>142</v>
      </c>
      <c r="B84" s="3" t="s">
        <v>143</v>
      </c>
      <c r="C84" s="37" t="s">
        <v>10</v>
      </c>
      <c r="D84" s="39">
        <f t="shared" si="61"/>
        <v>39173.635000000002</v>
      </c>
      <c r="E84" s="39">
        <v>39173.635000000002</v>
      </c>
      <c r="F84" s="83"/>
      <c r="G84" s="39">
        <f>+H84+I84</f>
        <v>59000</v>
      </c>
      <c r="H84" s="37">
        <v>59000</v>
      </c>
      <c r="I84" s="37"/>
      <c r="J84" s="39">
        <f>+K84</f>
        <v>60000</v>
      </c>
      <c r="K84" s="37">
        <v>60000</v>
      </c>
      <c r="L84" s="20"/>
      <c r="M84" s="2">
        <f t="shared" si="56"/>
        <v>1000</v>
      </c>
      <c r="N84" s="2">
        <f t="shared" si="51"/>
        <v>1000</v>
      </c>
      <c r="O84" s="2">
        <f t="shared" si="57"/>
        <v>0</v>
      </c>
      <c r="P84" s="39">
        <f>+Q84</f>
        <v>60000</v>
      </c>
      <c r="Q84" s="37">
        <v>60000</v>
      </c>
      <c r="R84" s="20"/>
      <c r="S84" s="39">
        <f>+T84</f>
        <v>60000</v>
      </c>
      <c r="T84" s="37">
        <v>60000</v>
      </c>
      <c r="U84" s="20"/>
      <c r="V84" s="21"/>
    </row>
    <row r="85" spans="1:22" ht="48.75" customHeight="1" x14ac:dyDescent="0.15">
      <c r="A85" s="38" t="s">
        <v>144</v>
      </c>
      <c r="B85" s="3" t="s">
        <v>145</v>
      </c>
      <c r="C85" s="37" t="s">
        <v>10</v>
      </c>
      <c r="D85" s="39">
        <f t="shared" si="61"/>
        <v>4396.29</v>
      </c>
      <c r="E85" s="39">
        <v>4396.29</v>
      </c>
      <c r="F85" s="83"/>
      <c r="G85" s="39">
        <f>+H85+I85</f>
        <v>7200</v>
      </c>
      <c r="H85" s="37">
        <v>7200</v>
      </c>
      <c r="I85" s="37"/>
      <c r="J85" s="39">
        <f>+K85</f>
        <v>7200</v>
      </c>
      <c r="K85" s="37">
        <v>7200</v>
      </c>
      <c r="L85" s="20"/>
      <c r="M85" s="2">
        <f t="shared" si="56"/>
        <v>0</v>
      </c>
      <c r="N85" s="2">
        <f t="shared" si="51"/>
        <v>0</v>
      </c>
      <c r="O85" s="2">
        <f t="shared" si="57"/>
        <v>0</v>
      </c>
      <c r="P85" s="39">
        <f>+Q85</f>
        <v>7200</v>
      </c>
      <c r="Q85" s="37">
        <v>7200</v>
      </c>
      <c r="R85" s="20"/>
      <c r="S85" s="39">
        <f>+T85</f>
        <v>7200</v>
      </c>
      <c r="T85" s="37">
        <v>7200</v>
      </c>
      <c r="U85" s="20"/>
      <c r="V85" s="21"/>
    </row>
    <row r="86" spans="1:22" ht="45" customHeight="1" x14ac:dyDescent="0.15">
      <c r="A86" s="38" t="s">
        <v>146</v>
      </c>
      <c r="B86" s="3" t="s">
        <v>147</v>
      </c>
      <c r="C86" s="37" t="s">
        <v>10</v>
      </c>
      <c r="D86" s="39">
        <f t="shared" si="61"/>
        <v>0</v>
      </c>
      <c r="E86" s="39"/>
      <c r="F86" s="83"/>
      <c r="G86" s="39"/>
      <c r="H86" s="37"/>
      <c r="I86" s="37"/>
      <c r="J86" s="39"/>
      <c r="K86" s="37"/>
      <c r="L86" s="20"/>
      <c r="M86" s="2">
        <f t="shared" si="56"/>
        <v>0</v>
      </c>
      <c r="N86" s="2">
        <f t="shared" si="51"/>
        <v>0</v>
      </c>
      <c r="O86" s="2">
        <f t="shared" si="57"/>
        <v>0</v>
      </c>
      <c r="P86" s="39"/>
      <c r="Q86" s="37"/>
      <c r="R86" s="20"/>
      <c r="S86" s="39"/>
      <c r="T86" s="37"/>
      <c r="U86" s="20"/>
      <c r="V86" s="21"/>
    </row>
    <row r="87" spans="1:22" ht="69" customHeight="1" x14ac:dyDescent="0.15">
      <c r="A87" s="38" t="s">
        <v>148</v>
      </c>
      <c r="B87" s="3" t="s">
        <v>149</v>
      </c>
      <c r="C87" s="37" t="s">
        <v>10</v>
      </c>
      <c r="D87" s="39">
        <f t="shared" si="61"/>
        <v>0</v>
      </c>
      <c r="E87" s="39"/>
      <c r="F87" s="83"/>
      <c r="G87" s="39"/>
      <c r="H87" s="37"/>
      <c r="I87" s="37"/>
      <c r="J87" s="39"/>
      <c r="K87" s="37"/>
      <c r="L87" s="20"/>
      <c r="M87" s="2">
        <f t="shared" si="56"/>
        <v>0</v>
      </c>
      <c r="N87" s="2">
        <f t="shared" si="51"/>
        <v>0</v>
      </c>
      <c r="O87" s="2">
        <f t="shared" si="57"/>
        <v>0</v>
      </c>
      <c r="P87" s="39"/>
      <c r="Q87" s="37"/>
      <c r="R87" s="20"/>
      <c r="S87" s="39"/>
      <c r="T87" s="37"/>
      <c r="U87" s="20"/>
      <c r="V87" s="21"/>
    </row>
    <row r="88" spans="1:22" ht="22.5" customHeight="1" x14ac:dyDescent="0.15">
      <c r="A88" s="38" t="s">
        <v>150</v>
      </c>
      <c r="B88" s="3" t="s">
        <v>151</v>
      </c>
      <c r="C88" s="37" t="s">
        <v>10</v>
      </c>
      <c r="D88" s="39">
        <f t="shared" si="61"/>
        <v>26.3</v>
      </c>
      <c r="E88" s="39">
        <v>26.3</v>
      </c>
      <c r="F88" s="83"/>
      <c r="G88" s="39">
        <f>+H88</f>
        <v>80</v>
      </c>
      <c r="H88" s="37">
        <v>80</v>
      </c>
      <c r="I88" s="37"/>
      <c r="J88" s="39">
        <f>+K88</f>
        <v>100</v>
      </c>
      <c r="K88" s="37">
        <v>100</v>
      </c>
      <c r="L88" s="20"/>
      <c r="M88" s="2">
        <f t="shared" si="56"/>
        <v>20</v>
      </c>
      <c r="N88" s="2">
        <f t="shared" si="51"/>
        <v>20</v>
      </c>
      <c r="O88" s="2">
        <f t="shared" si="57"/>
        <v>0</v>
      </c>
      <c r="P88" s="39">
        <f>+Q88</f>
        <v>100</v>
      </c>
      <c r="Q88" s="37">
        <v>100</v>
      </c>
      <c r="R88" s="20"/>
      <c r="S88" s="39">
        <f>+T88</f>
        <v>100</v>
      </c>
      <c r="T88" s="37">
        <v>100</v>
      </c>
      <c r="U88" s="20"/>
      <c r="V88" s="21"/>
    </row>
    <row r="89" spans="1:22" ht="24" customHeight="1" x14ac:dyDescent="0.15">
      <c r="A89" s="38" t="s">
        <v>152</v>
      </c>
      <c r="B89" s="3" t="s">
        <v>153</v>
      </c>
      <c r="C89" s="37" t="s">
        <v>10</v>
      </c>
      <c r="D89" s="39">
        <f t="shared" si="61"/>
        <v>0</v>
      </c>
      <c r="E89" s="39"/>
      <c r="F89" s="83"/>
      <c r="G89" s="39"/>
      <c r="H89" s="37"/>
      <c r="I89" s="37"/>
      <c r="J89" s="39"/>
      <c r="K89" s="37"/>
      <c r="L89" s="20"/>
      <c r="M89" s="2">
        <f t="shared" si="56"/>
        <v>0</v>
      </c>
      <c r="N89" s="2">
        <f t="shared" si="51"/>
        <v>0</v>
      </c>
      <c r="O89" s="2">
        <f t="shared" si="57"/>
        <v>0</v>
      </c>
      <c r="P89" s="39"/>
      <c r="Q89" s="37"/>
      <c r="R89" s="20"/>
      <c r="S89" s="39"/>
      <c r="T89" s="37"/>
      <c r="U89" s="20"/>
      <c r="V89" s="21"/>
    </row>
    <row r="90" spans="1:22" ht="18.75" customHeight="1" x14ac:dyDescent="0.15">
      <c r="A90" s="38" t="s">
        <v>154</v>
      </c>
      <c r="B90" s="3" t="s">
        <v>155</v>
      </c>
      <c r="C90" s="37" t="s">
        <v>10</v>
      </c>
      <c r="D90" s="39">
        <f t="shared" si="61"/>
        <v>0</v>
      </c>
      <c r="E90" s="39">
        <v>0</v>
      </c>
      <c r="F90" s="83"/>
      <c r="G90" s="39">
        <f>+H90</f>
        <v>0</v>
      </c>
      <c r="H90" s="37"/>
      <c r="I90" s="37"/>
      <c r="J90" s="39">
        <f>+K90</f>
        <v>0</v>
      </c>
      <c r="K90" s="37"/>
      <c r="L90" s="20"/>
      <c r="M90" s="2">
        <f t="shared" si="56"/>
        <v>0</v>
      </c>
      <c r="N90" s="2">
        <f t="shared" si="51"/>
        <v>0</v>
      </c>
      <c r="O90" s="2">
        <f t="shared" si="57"/>
        <v>0</v>
      </c>
      <c r="P90" s="39">
        <f>+Q90</f>
        <v>0</v>
      </c>
      <c r="Q90" s="37"/>
      <c r="R90" s="20"/>
      <c r="S90" s="39">
        <f>+T90</f>
        <v>0</v>
      </c>
      <c r="T90" s="37"/>
      <c r="U90" s="20"/>
      <c r="V90" s="21"/>
    </row>
    <row r="91" spans="1:22" ht="37.5" customHeight="1" x14ac:dyDescent="0.15">
      <c r="A91" s="18" t="s">
        <v>156</v>
      </c>
      <c r="B91" s="3" t="s">
        <v>157</v>
      </c>
      <c r="C91" s="19" t="s">
        <v>10</v>
      </c>
      <c r="D91" s="1">
        <f t="shared" si="61"/>
        <v>70241.854000000007</v>
      </c>
      <c r="E91" s="1">
        <v>70241.854000000007</v>
      </c>
      <c r="F91" s="83"/>
      <c r="G91" s="1">
        <f>+H91+I91</f>
        <v>68500</v>
      </c>
      <c r="H91" s="37">
        <v>68500</v>
      </c>
      <c r="I91" s="37"/>
      <c r="J91" s="1">
        <f>+K91+L91</f>
        <v>97393.7</v>
      </c>
      <c r="K91" s="37">
        <v>97393.7</v>
      </c>
      <c r="L91" s="20"/>
      <c r="M91" s="2">
        <f t="shared" si="56"/>
        <v>28893.699999999997</v>
      </c>
      <c r="N91" s="2">
        <f t="shared" si="51"/>
        <v>28893.699999999997</v>
      </c>
      <c r="O91" s="2">
        <f t="shared" si="57"/>
        <v>0</v>
      </c>
      <c r="P91" s="1">
        <f>+Q91+R91</f>
        <v>97393.7</v>
      </c>
      <c r="Q91" s="37">
        <v>97393.7</v>
      </c>
      <c r="R91" s="20"/>
      <c r="S91" s="1">
        <f>+T91+U91</f>
        <v>97393.7</v>
      </c>
      <c r="T91" s="37">
        <v>97393.7</v>
      </c>
      <c r="U91" s="20"/>
      <c r="V91" s="21"/>
    </row>
    <row r="92" spans="1:22" ht="42" customHeight="1" x14ac:dyDescent="0.15">
      <c r="A92" s="18" t="s">
        <v>158</v>
      </c>
      <c r="B92" s="4" t="s">
        <v>185</v>
      </c>
      <c r="C92" s="19" t="s">
        <v>159</v>
      </c>
      <c r="D92" s="1">
        <f>+E92+F92</f>
        <v>500</v>
      </c>
      <c r="E92" s="1">
        <f>+E94+E95</f>
        <v>500</v>
      </c>
      <c r="F92" s="1">
        <f>+F94+F95</f>
        <v>0</v>
      </c>
      <c r="G92" s="1">
        <f>+H92+I92</f>
        <v>1200</v>
      </c>
      <c r="H92" s="1">
        <f t="shared" ref="H92:V92" si="63">+H94+H95</f>
        <v>1200</v>
      </c>
      <c r="I92" s="1">
        <f t="shared" si="63"/>
        <v>0</v>
      </c>
      <c r="J92" s="1">
        <f>+K92+L92</f>
        <v>1200</v>
      </c>
      <c r="K92" s="1">
        <f t="shared" ref="K92" si="64">+K94+K95</f>
        <v>1200</v>
      </c>
      <c r="L92" s="1">
        <f t="shared" si="63"/>
        <v>0</v>
      </c>
      <c r="M92" s="2">
        <f t="shared" si="56"/>
        <v>0</v>
      </c>
      <c r="N92" s="2">
        <f t="shared" si="51"/>
        <v>0</v>
      </c>
      <c r="O92" s="2">
        <f t="shared" si="57"/>
        <v>0</v>
      </c>
      <c r="P92" s="1">
        <f>+Q92+R92</f>
        <v>1200</v>
      </c>
      <c r="Q92" s="1">
        <f t="shared" ref="Q92:R92" si="65">+Q94+Q95</f>
        <v>1200</v>
      </c>
      <c r="R92" s="1">
        <f t="shared" si="65"/>
        <v>0</v>
      </c>
      <c r="S92" s="1">
        <f>+T92+U92</f>
        <v>1200</v>
      </c>
      <c r="T92" s="1">
        <f t="shared" ref="T92:U92" si="66">+T94+T95</f>
        <v>1200</v>
      </c>
      <c r="U92" s="1">
        <f t="shared" si="66"/>
        <v>0</v>
      </c>
      <c r="V92" s="1">
        <f t="shared" si="63"/>
        <v>0</v>
      </c>
    </row>
    <row r="93" spans="1:22" ht="12.75" customHeight="1" x14ac:dyDescent="0.15">
      <c r="A93" s="38"/>
      <c r="B93" s="3" t="s">
        <v>5</v>
      </c>
      <c r="C93" s="37"/>
      <c r="D93" s="1">
        <f t="shared" ref="D93:D94" si="67">+E93+F93</f>
        <v>0</v>
      </c>
      <c r="E93" s="39"/>
      <c r="F93" s="83"/>
      <c r="G93" s="39"/>
      <c r="H93" s="37"/>
      <c r="I93" s="37"/>
      <c r="J93" s="39"/>
      <c r="K93" s="37"/>
      <c r="L93" s="20"/>
      <c r="M93" s="2">
        <f t="shared" si="56"/>
        <v>0</v>
      </c>
      <c r="N93" s="2">
        <f t="shared" si="51"/>
        <v>0</v>
      </c>
      <c r="O93" s="2">
        <f t="shared" si="57"/>
        <v>0</v>
      </c>
      <c r="P93" s="39"/>
      <c r="Q93" s="37"/>
      <c r="R93" s="20"/>
      <c r="S93" s="39"/>
      <c r="T93" s="37"/>
      <c r="U93" s="20"/>
      <c r="V93" s="21"/>
    </row>
    <row r="94" spans="1:22" ht="45.75" customHeight="1" x14ac:dyDescent="0.15">
      <c r="A94" s="38" t="s">
        <v>160</v>
      </c>
      <c r="B94" s="3" t="s">
        <v>161</v>
      </c>
      <c r="C94" s="37" t="s">
        <v>10</v>
      </c>
      <c r="D94" s="39">
        <f t="shared" si="67"/>
        <v>500</v>
      </c>
      <c r="E94" s="39">
        <v>500</v>
      </c>
      <c r="F94" s="83"/>
      <c r="G94" s="39">
        <f>+H94</f>
        <v>1200</v>
      </c>
      <c r="H94" s="37">
        <v>1200</v>
      </c>
      <c r="I94" s="37"/>
      <c r="J94" s="39">
        <f>+K94</f>
        <v>1200</v>
      </c>
      <c r="K94" s="37">
        <v>1200</v>
      </c>
      <c r="L94" s="20"/>
      <c r="M94" s="2">
        <f t="shared" si="56"/>
        <v>0</v>
      </c>
      <c r="N94" s="2">
        <f t="shared" si="51"/>
        <v>0</v>
      </c>
      <c r="O94" s="2">
        <f t="shared" si="57"/>
        <v>0</v>
      </c>
      <c r="P94" s="39">
        <f>+Q94</f>
        <v>1200</v>
      </c>
      <c r="Q94" s="37">
        <v>1200</v>
      </c>
      <c r="R94" s="20"/>
      <c r="S94" s="39">
        <f>+T94</f>
        <v>1200</v>
      </c>
      <c r="T94" s="37">
        <v>1200</v>
      </c>
      <c r="U94" s="20"/>
      <c r="V94" s="21"/>
    </row>
    <row r="95" spans="1:22" ht="34.5" customHeight="1" x14ac:dyDescent="0.15">
      <c r="A95" s="38" t="s">
        <v>162</v>
      </c>
      <c r="B95" s="3" t="s">
        <v>163</v>
      </c>
      <c r="C95" s="37" t="s">
        <v>10</v>
      </c>
      <c r="D95" s="39"/>
      <c r="E95" s="39"/>
      <c r="F95" s="83"/>
      <c r="G95" s="39"/>
      <c r="H95" s="37"/>
      <c r="I95" s="37"/>
      <c r="J95" s="39"/>
      <c r="K95" s="37"/>
      <c r="L95" s="20"/>
      <c r="M95" s="2">
        <f t="shared" si="56"/>
        <v>0</v>
      </c>
      <c r="N95" s="2">
        <f t="shared" si="51"/>
        <v>0</v>
      </c>
      <c r="O95" s="2">
        <f t="shared" si="57"/>
        <v>0</v>
      </c>
      <c r="P95" s="39"/>
      <c r="Q95" s="37"/>
      <c r="R95" s="20"/>
      <c r="S95" s="39"/>
      <c r="T95" s="37"/>
      <c r="U95" s="20"/>
      <c r="V95" s="21"/>
    </row>
    <row r="96" spans="1:22" ht="33.75" customHeight="1" x14ac:dyDescent="0.15">
      <c r="A96" s="18" t="s">
        <v>164</v>
      </c>
      <c r="B96" s="4" t="s">
        <v>165</v>
      </c>
      <c r="C96" s="19" t="s">
        <v>166</v>
      </c>
      <c r="D96" s="1"/>
      <c r="E96" s="1"/>
      <c r="F96" s="83"/>
      <c r="G96" s="1"/>
      <c r="H96" s="19"/>
      <c r="I96" s="19"/>
      <c r="J96" s="1"/>
      <c r="K96" s="19"/>
      <c r="L96" s="22"/>
      <c r="M96" s="2">
        <f t="shared" si="56"/>
        <v>0</v>
      </c>
      <c r="N96" s="2">
        <f t="shared" si="51"/>
        <v>0</v>
      </c>
      <c r="O96" s="2">
        <f t="shared" si="57"/>
        <v>0</v>
      </c>
      <c r="P96" s="1"/>
      <c r="Q96" s="19"/>
      <c r="R96" s="22"/>
      <c r="S96" s="1"/>
      <c r="T96" s="19"/>
      <c r="U96" s="22"/>
      <c r="V96" s="21"/>
    </row>
    <row r="97" spans="1:22" ht="20.25" customHeight="1" x14ac:dyDescent="0.15">
      <c r="A97" s="38"/>
      <c r="B97" s="3" t="s">
        <v>5</v>
      </c>
      <c r="C97" s="37"/>
      <c r="D97" s="39"/>
      <c r="E97" s="39"/>
      <c r="F97" s="83"/>
      <c r="G97" s="39"/>
      <c r="H97" s="37"/>
      <c r="I97" s="37"/>
      <c r="J97" s="39"/>
      <c r="K97" s="37"/>
      <c r="L97" s="20"/>
      <c r="M97" s="2">
        <f t="shared" si="56"/>
        <v>0</v>
      </c>
      <c r="N97" s="2">
        <f t="shared" si="51"/>
        <v>0</v>
      </c>
      <c r="O97" s="2">
        <f t="shared" si="57"/>
        <v>0</v>
      </c>
      <c r="P97" s="39"/>
      <c r="Q97" s="37"/>
      <c r="R97" s="20"/>
      <c r="S97" s="39"/>
      <c r="T97" s="37"/>
      <c r="U97" s="20"/>
      <c r="V97" s="21"/>
    </row>
    <row r="98" spans="1:22" ht="63" customHeight="1" x14ac:dyDescent="0.15">
      <c r="A98" s="38" t="s">
        <v>167</v>
      </c>
      <c r="B98" s="3" t="s">
        <v>168</v>
      </c>
      <c r="C98" s="37" t="s">
        <v>10</v>
      </c>
      <c r="D98" s="39"/>
      <c r="E98" s="39"/>
      <c r="F98" s="83"/>
      <c r="G98" s="39"/>
      <c r="H98" s="37"/>
      <c r="I98" s="37"/>
      <c r="J98" s="39"/>
      <c r="K98" s="37"/>
      <c r="L98" s="20"/>
      <c r="M98" s="2">
        <f t="shared" si="56"/>
        <v>0</v>
      </c>
      <c r="N98" s="2">
        <f t="shared" si="51"/>
        <v>0</v>
      </c>
      <c r="O98" s="2">
        <f t="shared" si="57"/>
        <v>0</v>
      </c>
      <c r="P98" s="39"/>
      <c r="Q98" s="37"/>
      <c r="R98" s="20"/>
      <c r="S98" s="39"/>
      <c r="T98" s="37"/>
      <c r="U98" s="20"/>
      <c r="V98" s="21"/>
    </row>
    <row r="99" spans="1:22" ht="42.75" customHeight="1" x14ac:dyDescent="0.15">
      <c r="A99" s="18" t="s">
        <v>169</v>
      </c>
      <c r="B99" s="4" t="s">
        <v>170</v>
      </c>
      <c r="C99" s="19" t="s">
        <v>171</v>
      </c>
      <c r="D99" s="1">
        <f>+E99+F99</f>
        <v>937.5</v>
      </c>
      <c r="E99" s="1">
        <f>+E101</f>
        <v>0</v>
      </c>
      <c r="F99" s="1">
        <f t="shared" ref="F99:V99" si="68">+F101</f>
        <v>937.5</v>
      </c>
      <c r="G99" s="1">
        <f>+H99+I99</f>
        <v>0</v>
      </c>
      <c r="H99" s="1">
        <f t="shared" si="68"/>
        <v>0</v>
      </c>
      <c r="I99" s="1">
        <f t="shared" si="68"/>
        <v>0</v>
      </c>
      <c r="J99" s="1">
        <f>+K99+L99</f>
        <v>0</v>
      </c>
      <c r="K99" s="1">
        <f t="shared" ref="K99" si="69">+K101</f>
        <v>0</v>
      </c>
      <c r="L99" s="1">
        <f t="shared" si="68"/>
        <v>0</v>
      </c>
      <c r="M99" s="2">
        <f t="shared" si="56"/>
        <v>0</v>
      </c>
      <c r="N99" s="2">
        <f t="shared" si="51"/>
        <v>0</v>
      </c>
      <c r="O99" s="2">
        <f t="shared" si="57"/>
        <v>0</v>
      </c>
      <c r="P99" s="1">
        <f>+Q99+R99</f>
        <v>0</v>
      </c>
      <c r="Q99" s="1">
        <f t="shared" ref="Q99:R99" si="70">+Q101</f>
        <v>0</v>
      </c>
      <c r="R99" s="1">
        <f t="shared" si="70"/>
        <v>0</v>
      </c>
      <c r="S99" s="1">
        <f>+T99+U99</f>
        <v>0</v>
      </c>
      <c r="T99" s="1">
        <f t="shared" ref="T99:U99" si="71">+T101</f>
        <v>0</v>
      </c>
      <c r="U99" s="1">
        <f t="shared" si="71"/>
        <v>0</v>
      </c>
      <c r="V99" s="1">
        <f t="shared" si="68"/>
        <v>0</v>
      </c>
    </row>
    <row r="100" spans="1:22" ht="13.5" customHeight="1" x14ac:dyDescent="0.15">
      <c r="A100" s="38"/>
      <c r="B100" s="3" t="s">
        <v>5</v>
      </c>
      <c r="C100" s="37"/>
      <c r="D100" s="39"/>
      <c r="E100" s="39"/>
      <c r="F100" s="83"/>
      <c r="G100" s="39"/>
      <c r="H100" s="37"/>
      <c r="I100" s="37"/>
      <c r="J100" s="39"/>
      <c r="K100" s="37"/>
      <c r="L100" s="20"/>
      <c r="M100" s="2">
        <f t="shared" si="56"/>
        <v>0</v>
      </c>
      <c r="N100" s="2">
        <f t="shared" si="51"/>
        <v>0</v>
      </c>
      <c r="O100" s="2">
        <f t="shared" si="57"/>
        <v>0</v>
      </c>
      <c r="P100" s="39"/>
      <c r="Q100" s="37"/>
      <c r="R100" s="20"/>
      <c r="S100" s="39"/>
      <c r="T100" s="37"/>
      <c r="U100" s="20"/>
      <c r="V100" s="21"/>
    </row>
    <row r="101" spans="1:22" ht="93.75" customHeight="1" x14ac:dyDescent="0.15">
      <c r="A101" s="38" t="s">
        <v>172</v>
      </c>
      <c r="B101" s="3" t="s">
        <v>173</v>
      </c>
      <c r="C101" s="37"/>
      <c r="D101" s="39">
        <f>+E101+F101</f>
        <v>937.5</v>
      </c>
      <c r="E101" s="39"/>
      <c r="F101" s="83">
        <v>937.5</v>
      </c>
      <c r="G101" s="39">
        <f>+H101+I101</f>
        <v>0</v>
      </c>
      <c r="H101" s="37"/>
      <c r="I101" s="37"/>
      <c r="J101" s="39">
        <f>+K101+L101</f>
        <v>0</v>
      </c>
      <c r="K101" s="37"/>
      <c r="L101" s="20"/>
      <c r="M101" s="2">
        <f t="shared" si="56"/>
        <v>0</v>
      </c>
      <c r="N101" s="2">
        <f t="shared" si="51"/>
        <v>0</v>
      </c>
      <c r="O101" s="2">
        <f t="shared" si="57"/>
        <v>0</v>
      </c>
      <c r="P101" s="39">
        <f>+Q101+R101</f>
        <v>0</v>
      </c>
      <c r="Q101" s="37"/>
      <c r="R101" s="20"/>
      <c r="S101" s="39">
        <f>+T101+U101</f>
        <v>0</v>
      </c>
      <c r="T101" s="37"/>
      <c r="U101" s="20"/>
      <c r="V101" s="21"/>
    </row>
    <row r="102" spans="1:22" ht="31.5" customHeight="1" x14ac:dyDescent="0.15">
      <c r="A102" s="18" t="s">
        <v>174</v>
      </c>
      <c r="B102" s="4" t="s">
        <v>175</v>
      </c>
      <c r="C102" s="19" t="s">
        <v>176</v>
      </c>
      <c r="D102" s="1">
        <f>+E102+F102</f>
        <v>12749.120999999999</v>
      </c>
      <c r="E102" s="1">
        <f>+E104+E105+E106</f>
        <v>12749.120999999999</v>
      </c>
      <c r="F102" s="1">
        <f>+F104+F105+F106</f>
        <v>0</v>
      </c>
      <c r="G102" s="1">
        <f>+H102+I102</f>
        <v>12900</v>
      </c>
      <c r="H102" s="1">
        <f t="shared" ref="H102:V102" si="72">+H104+H105+H106</f>
        <v>12900</v>
      </c>
      <c r="I102" s="1">
        <f t="shared" si="72"/>
        <v>0</v>
      </c>
      <c r="J102" s="1">
        <f>+K102+L102</f>
        <v>12000</v>
      </c>
      <c r="K102" s="1">
        <f t="shared" ref="K102" si="73">+K104+K105+K106</f>
        <v>12000</v>
      </c>
      <c r="L102" s="1">
        <f t="shared" si="72"/>
        <v>0</v>
      </c>
      <c r="M102" s="2">
        <f t="shared" si="56"/>
        <v>-900</v>
      </c>
      <c r="N102" s="2">
        <f t="shared" si="51"/>
        <v>-900</v>
      </c>
      <c r="O102" s="2">
        <f t="shared" si="57"/>
        <v>0</v>
      </c>
      <c r="P102" s="1">
        <f>+Q102+R102</f>
        <v>12000</v>
      </c>
      <c r="Q102" s="1">
        <f t="shared" ref="Q102:R102" si="74">+Q104+Q105+Q106</f>
        <v>12000</v>
      </c>
      <c r="R102" s="1">
        <f t="shared" si="74"/>
        <v>0</v>
      </c>
      <c r="S102" s="1">
        <f>+T102+U102</f>
        <v>12000</v>
      </c>
      <c r="T102" s="1">
        <f t="shared" ref="T102:U102" si="75">+T104+T105+T106</f>
        <v>12000</v>
      </c>
      <c r="U102" s="1">
        <f t="shared" si="75"/>
        <v>0</v>
      </c>
      <c r="V102" s="1">
        <f t="shared" si="72"/>
        <v>0</v>
      </c>
    </row>
    <row r="103" spans="1:22" ht="12.75" customHeight="1" x14ac:dyDescent="0.15">
      <c r="A103" s="38"/>
      <c r="B103" s="3" t="s">
        <v>5</v>
      </c>
      <c r="C103" s="37"/>
      <c r="D103" s="39"/>
      <c r="E103" s="39"/>
      <c r="F103" s="83"/>
      <c r="G103" s="39"/>
      <c r="H103" s="37"/>
      <c r="I103" s="37"/>
      <c r="J103" s="39"/>
      <c r="K103" s="37"/>
      <c r="L103" s="20"/>
      <c r="M103" s="2">
        <f t="shared" si="56"/>
        <v>0</v>
      </c>
      <c r="N103" s="2">
        <f t="shared" si="51"/>
        <v>0</v>
      </c>
      <c r="O103" s="2">
        <f t="shared" si="57"/>
        <v>0</v>
      </c>
      <c r="P103" s="39"/>
      <c r="Q103" s="37"/>
      <c r="R103" s="20"/>
      <c r="S103" s="39"/>
      <c r="T103" s="37"/>
      <c r="U103" s="20"/>
      <c r="V103" s="21"/>
    </row>
    <row r="104" spans="1:22" ht="26.25" customHeight="1" x14ac:dyDescent="0.15">
      <c r="A104" s="38" t="s">
        <v>177</v>
      </c>
      <c r="B104" s="3" t="s">
        <v>178</v>
      </c>
      <c r="C104" s="37" t="s">
        <v>10</v>
      </c>
      <c r="D104" s="39"/>
      <c r="E104" s="39"/>
      <c r="F104" s="83"/>
      <c r="G104" s="39"/>
      <c r="H104" s="37"/>
      <c r="I104" s="37"/>
      <c r="J104" s="39"/>
      <c r="K104" s="37"/>
      <c r="L104" s="20"/>
      <c r="M104" s="2">
        <f t="shared" si="56"/>
        <v>0</v>
      </c>
      <c r="N104" s="2">
        <f t="shared" si="51"/>
        <v>0</v>
      </c>
      <c r="O104" s="2">
        <f t="shared" si="57"/>
        <v>0</v>
      </c>
      <c r="P104" s="39"/>
      <c r="Q104" s="37"/>
      <c r="R104" s="20"/>
      <c r="S104" s="39"/>
      <c r="T104" s="37"/>
      <c r="U104" s="20"/>
      <c r="V104" s="21"/>
    </row>
    <row r="105" spans="1:22" ht="27" customHeight="1" thickBot="1" x14ac:dyDescent="0.2">
      <c r="A105" s="38" t="s">
        <v>179</v>
      </c>
      <c r="B105" s="3" t="s">
        <v>180</v>
      </c>
      <c r="C105" s="37" t="s">
        <v>10</v>
      </c>
      <c r="D105" s="24">
        <f>+E105+F105</f>
        <v>0</v>
      </c>
      <c r="E105" s="39"/>
      <c r="F105" s="83">
        <v>0</v>
      </c>
      <c r="G105" s="24">
        <f>+H105+I105</f>
        <v>0</v>
      </c>
      <c r="H105" s="37"/>
      <c r="I105" s="37"/>
      <c r="J105" s="24">
        <f>+K105+L105</f>
        <v>0</v>
      </c>
      <c r="K105" s="37"/>
      <c r="L105" s="20"/>
      <c r="M105" s="2">
        <f t="shared" si="56"/>
        <v>0</v>
      </c>
      <c r="N105" s="2">
        <f t="shared" si="51"/>
        <v>0</v>
      </c>
      <c r="O105" s="2">
        <f t="shared" si="57"/>
        <v>0</v>
      </c>
      <c r="P105" s="24">
        <f>+Q105+R105</f>
        <v>0</v>
      </c>
      <c r="Q105" s="37"/>
      <c r="R105" s="20"/>
      <c r="S105" s="24">
        <f>+T105+U105</f>
        <v>0</v>
      </c>
      <c r="T105" s="37"/>
      <c r="U105" s="20"/>
      <c r="V105" s="21"/>
    </row>
    <row r="106" spans="1:22" ht="33" customHeight="1" thickBot="1" x14ac:dyDescent="0.2">
      <c r="A106" s="25" t="s">
        <v>181</v>
      </c>
      <c r="B106" s="26" t="s">
        <v>182</v>
      </c>
      <c r="C106" s="27" t="s">
        <v>10</v>
      </c>
      <c r="D106" s="24">
        <f>+E106+F106</f>
        <v>12749.120999999999</v>
      </c>
      <c r="E106" s="24">
        <v>12749.120999999999</v>
      </c>
      <c r="F106" s="83"/>
      <c r="G106" s="24">
        <f>+H106+I106</f>
        <v>12900</v>
      </c>
      <c r="H106" s="27">
        <v>12900</v>
      </c>
      <c r="I106" s="27"/>
      <c r="J106" s="24">
        <f>+K106+L106</f>
        <v>12000</v>
      </c>
      <c r="K106" s="27">
        <v>12000</v>
      </c>
      <c r="L106" s="28"/>
      <c r="M106" s="2">
        <f t="shared" si="56"/>
        <v>-900</v>
      </c>
      <c r="N106" s="2">
        <f t="shared" si="51"/>
        <v>-900</v>
      </c>
      <c r="O106" s="2">
        <f t="shared" si="57"/>
        <v>0</v>
      </c>
      <c r="P106" s="24">
        <f>+Q106+R106</f>
        <v>12000</v>
      </c>
      <c r="Q106" s="27">
        <v>12000</v>
      </c>
      <c r="R106" s="28"/>
      <c r="S106" s="24">
        <f>+T106+U106</f>
        <v>12000</v>
      </c>
      <c r="T106" s="27">
        <v>12000</v>
      </c>
      <c r="U106" s="28"/>
      <c r="V106" s="29"/>
    </row>
    <row r="107" spans="1:22" x14ac:dyDescent="0.15">
      <c r="A107" s="30"/>
      <c r="B107" s="31"/>
      <c r="C107" s="30"/>
      <c r="D107" s="32"/>
      <c r="E107" s="32"/>
      <c r="F107" s="32"/>
      <c r="G107" s="32"/>
      <c r="H107" s="30"/>
      <c r="I107" s="30"/>
      <c r="J107" s="32"/>
      <c r="K107" s="30"/>
      <c r="L107" s="11"/>
      <c r="M107" s="32"/>
      <c r="N107" s="11"/>
      <c r="O107" s="11"/>
      <c r="P107" s="32"/>
      <c r="Q107" s="30"/>
      <c r="R107" s="11"/>
      <c r="S107" s="32"/>
      <c r="T107" s="30"/>
      <c r="U107" s="11"/>
    </row>
    <row r="108" spans="1:22" x14ac:dyDescent="0.15">
      <c r="A108" s="30"/>
      <c r="B108" s="31"/>
      <c r="C108" s="30"/>
      <c r="D108" s="32"/>
      <c r="E108" s="32">
        <f>+E8-E52</f>
        <v>515581.685</v>
      </c>
      <c r="F108" s="32"/>
      <c r="G108" s="32"/>
      <c r="H108" s="30"/>
      <c r="I108" s="30"/>
      <c r="J108" s="32"/>
      <c r="K108" s="30"/>
      <c r="L108" s="11"/>
      <c r="M108" s="32"/>
      <c r="N108" s="11"/>
      <c r="O108" s="11"/>
      <c r="P108" s="32"/>
      <c r="Q108" s="30"/>
      <c r="R108" s="11"/>
      <c r="S108" s="32"/>
      <c r="T108" s="30"/>
      <c r="U108" s="11"/>
    </row>
    <row r="109" spans="1:22" x14ac:dyDescent="0.15">
      <c r="A109" s="30"/>
      <c r="B109" s="31"/>
      <c r="C109" s="30"/>
      <c r="D109" s="32"/>
      <c r="E109" s="32"/>
      <c r="F109" s="32"/>
      <c r="G109" s="32"/>
      <c r="H109" s="30"/>
      <c r="I109" s="30"/>
      <c r="J109" s="32"/>
      <c r="K109" s="30"/>
      <c r="L109" s="11"/>
      <c r="M109" s="32"/>
      <c r="N109" s="11"/>
      <c r="O109" s="11"/>
      <c r="P109" s="32"/>
      <c r="Q109" s="30"/>
      <c r="R109" s="11"/>
      <c r="S109" s="32"/>
      <c r="T109" s="30"/>
      <c r="U109" s="11"/>
    </row>
  </sheetData>
  <mergeCells count="24">
    <mergeCell ref="H5:I5"/>
    <mergeCell ref="V5:V6"/>
    <mergeCell ref="T5:U5"/>
    <mergeCell ref="S5:S6"/>
    <mergeCell ref="C4:C6"/>
    <mergeCell ref="D5:D6"/>
    <mergeCell ref="D4:F4"/>
    <mergeCell ref="G4:I4"/>
    <mergeCell ref="T1:V1"/>
    <mergeCell ref="A2:U2"/>
    <mergeCell ref="K5:L5"/>
    <mergeCell ref="J5:J6"/>
    <mergeCell ref="P5:P6"/>
    <mergeCell ref="Q5:R5"/>
    <mergeCell ref="E5:F5"/>
    <mergeCell ref="G5:G6"/>
    <mergeCell ref="M4:O4"/>
    <mergeCell ref="M5:M6"/>
    <mergeCell ref="N5:O5"/>
    <mergeCell ref="B4:B6"/>
    <mergeCell ref="A4:A6"/>
    <mergeCell ref="J4:L4"/>
    <mergeCell ref="P4:R4"/>
    <mergeCell ref="S4:U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"/>
  <sheetViews>
    <sheetView topLeftCell="H2" zoomScaleNormal="100" workbookViewId="0">
      <selection activeCell="Z2" sqref="Z2"/>
    </sheetView>
  </sheetViews>
  <sheetFormatPr defaultRowHeight="10.5" x14ac:dyDescent="0.15"/>
  <cols>
    <col min="1" max="1" width="12" style="40" customWidth="1"/>
    <col min="2" max="2" width="45" style="85" customWidth="1"/>
    <col min="3" max="4" width="10.33203125" style="40" customWidth="1"/>
    <col min="5" max="5" width="13.83203125" style="40" customWidth="1"/>
    <col min="6" max="6" width="12.6640625" style="40" customWidth="1"/>
    <col min="7" max="7" width="15.5" style="40" customWidth="1"/>
    <col min="8" max="8" width="16.6640625" style="40" customWidth="1"/>
    <col min="9" max="9" width="15.33203125" style="40" customWidth="1"/>
    <col min="10" max="10" width="13.1640625" style="86" customWidth="1"/>
    <col min="11" max="11" width="13.33203125" style="86" customWidth="1"/>
    <col min="12" max="16" width="12.33203125" style="86" customWidth="1"/>
    <col min="17" max="18" width="14.33203125" style="86" customWidth="1"/>
    <col min="19" max="19" width="13.1640625" style="86" customWidth="1"/>
    <col min="20" max="21" width="14.5" style="86" customWidth="1"/>
    <col min="22" max="22" width="23.5" style="76" customWidth="1"/>
    <col min="23" max="256" width="9.33203125" style="76"/>
    <col min="257" max="257" width="12" style="76" customWidth="1"/>
    <col min="258" max="258" width="45" style="76" customWidth="1"/>
    <col min="259" max="265" width="10.33203125" style="76" customWidth="1"/>
    <col min="266" max="266" width="13.1640625" style="76" customWidth="1"/>
    <col min="267" max="267" width="13.33203125" style="76" customWidth="1"/>
    <col min="268" max="272" width="12.33203125" style="76" customWidth="1"/>
    <col min="273" max="274" width="14.33203125" style="76" customWidth="1"/>
    <col min="275" max="275" width="13.1640625" style="76" customWidth="1"/>
    <col min="276" max="277" width="14.5" style="76" customWidth="1"/>
    <col min="278" max="278" width="23.5" style="76" customWidth="1"/>
    <col min="279" max="512" width="9.33203125" style="76"/>
    <col min="513" max="513" width="12" style="76" customWidth="1"/>
    <col min="514" max="514" width="45" style="76" customWidth="1"/>
    <col min="515" max="521" width="10.33203125" style="76" customWidth="1"/>
    <col min="522" max="522" width="13.1640625" style="76" customWidth="1"/>
    <col min="523" max="523" width="13.33203125" style="76" customWidth="1"/>
    <col min="524" max="528" width="12.33203125" style="76" customWidth="1"/>
    <col min="529" max="530" width="14.33203125" style="76" customWidth="1"/>
    <col min="531" max="531" width="13.1640625" style="76" customWidth="1"/>
    <col min="532" max="533" width="14.5" style="76" customWidth="1"/>
    <col min="534" max="534" width="23.5" style="76" customWidth="1"/>
    <col min="535" max="768" width="9.33203125" style="76"/>
    <col min="769" max="769" width="12" style="76" customWidth="1"/>
    <col min="770" max="770" width="45" style="76" customWidth="1"/>
    <col min="771" max="777" width="10.33203125" style="76" customWidth="1"/>
    <col min="778" max="778" width="13.1640625" style="76" customWidth="1"/>
    <col min="779" max="779" width="13.33203125" style="76" customWidth="1"/>
    <col min="780" max="784" width="12.33203125" style="76" customWidth="1"/>
    <col min="785" max="786" width="14.33203125" style="76" customWidth="1"/>
    <col min="787" max="787" width="13.1640625" style="76" customWidth="1"/>
    <col min="788" max="789" width="14.5" style="76" customWidth="1"/>
    <col min="790" max="790" width="23.5" style="76" customWidth="1"/>
    <col min="791" max="1024" width="9.33203125" style="76"/>
    <col min="1025" max="1025" width="12" style="76" customWidth="1"/>
    <col min="1026" max="1026" width="45" style="76" customWidth="1"/>
    <col min="1027" max="1033" width="10.33203125" style="76" customWidth="1"/>
    <col min="1034" max="1034" width="13.1640625" style="76" customWidth="1"/>
    <col min="1035" max="1035" width="13.33203125" style="76" customWidth="1"/>
    <col min="1036" max="1040" width="12.33203125" style="76" customWidth="1"/>
    <col min="1041" max="1042" width="14.33203125" style="76" customWidth="1"/>
    <col min="1043" max="1043" width="13.1640625" style="76" customWidth="1"/>
    <col min="1044" max="1045" width="14.5" style="76" customWidth="1"/>
    <col min="1046" max="1046" width="23.5" style="76" customWidth="1"/>
    <col min="1047" max="1280" width="9.33203125" style="76"/>
    <col min="1281" max="1281" width="12" style="76" customWidth="1"/>
    <col min="1282" max="1282" width="45" style="76" customWidth="1"/>
    <col min="1283" max="1289" width="10.33203125" style="76" customWidth="1"/>
    <col min="1290" max="1290" width="13.1640625" style="76" customWidth="1"/>
    <col min="1291" max="1291" width="13.33203125" style="76" customWidth="1"/>
    <col min="1292" max="1296" width="12.33203125" style="76" customWidth="1"/>
    <col min="1297" max="1298" width="14.33203125" style="76" customWidth="1"/>
    <col min="1299" max="1299" width="13.1640625" style="76" customWidth="1"/>
    <col min="1300" max="1301" width="14.5" style="76" customWidth="1"/>
    <col min="1302" max="1302" width="23.5" style="76" customWidth="1"/>
    <col min="1303" max="1536" width="9.33203125" style="76"/>
    <col min="1537" max="1537" width="12" style="76" customWidth="1"/>
    <col min="1538" max="1538" width="45" style="76" customWidth="1"/>
    <col min="1539" max="1545" width="10.33203125" style="76" customWidth="1"/>
    <col min="1546" max="1546" width="13.1640625" style="76" customWidth="1"/>
    <col min="1547" max="1547" width="13.33203125" style="76" customWidth="1"/>
    <col min="1548" max="1552" width="12.33203125" style="76" customWidth="1"/>
    <col min="1553" max="1554" width="14.33203125" style="76" customWidth="1"/>
    <col min="1555" max="1555" width="13.1640625" style="76" customWidth="1"/>
    <col min="1556" max="1557" width="14.5" style="76" customWidth="1"/>
    <col min="1558" max="1558" width="23.5" style="76" customWidth="1"/>
    <col min="1559" max="1792" width="9.33203125" style="76"/>
    <col min="1793" max="1793" width="12" style="76" customWidth="1"/>
    <col min="1794" max="1794" width="45" style="76" customWidth="1"/>
    <col min="1795" max="1801" width="10.33203125" style="76" customWidth="1"/>
    <col min="1802" max="1802" width="13.1640625" style="76" customWidth="1"/>
    <col min="1803" max="1803" width="13.33203125" style="76" customWidth="1"/>
    <col min="1804" max="1808" width="12.33203125" style="76" customWidth="1"/>
    <col min="1809" max="1810" width="14.33203125" style="76" customWidth="1"/>
    <col min="1811" max="1811" width="13.1640625" style="76" customWidth="1"/>
    <col min="1812" max="1813" width="14.5" style="76" customWidth="1"/>
    <col min="1814" max="1814" width="23.5" style="76" customWidth="1"/>
    <col min="1815" max="2048" width="9.33203125" style="76"/>
    <col min="2049" max="2049" width="12" style="76" customWidth="1"/>
    <col min="2050" max="2050" width="45" style="76" customWidth="1"/>
    <col min="2051" max="2057" width="10.33203125" style="76" customWidth="1"/>
    <col min="2058" max="2058" width="13.1640625" style="76" customWidth="1"/>
    <col min="2059" max="2059" width="13.33203125" style="76" customWidth="1"/>
    <col min="2060" max="2064" width="12.33203125" style="76" customWidth="1"/>
    <col min="2065" max="2066" width="14.33203125" style="76" customWidth="1"/>
    <col min="2067" max="2067" width="13.1640625" style="76" customWidth="1"/>
    <col min="2068" max="2069" width="14.5" style="76" customWidth="1"/>
    <col min="2070" max="2070" width="23.5" style="76" customWidth="1"/>
    <col min="2071" max="2304" width="9.33203125" style="76"/>
    <col min="2305" max="2305" width="12" style="76" customWidth="1"/>
    <col min="2306" max="2306" width="45" style="76" customWidth="1"/>
    <col min="2307" max="2313" width="10.33203125" style="76" customWidth="1"/>
    <col min="2314" max="2314" width="13.1640625" style="76" customWidth="1"/>
    <col min="2315" max="2315" width="13.33203125" style="76" customWidth="1"/>
    <col min="2316" max="2320" width="12.33203125" style="76" customWidth="1"/>
    <col min="2321" max="2322" width="14.33203125" style="76" customWidth="1"/>
    <col min="2323" max="2323" width="13.1640625" style="76" customWidth="1"/>
    <col min="2324" max="2325" width="14.5" style="76" customWidth="1"/>
    <col min="2326" max="2326" width="23.5" style="76" customWidth="1"/>
    <col min="2327" max="2560" width="9.33203125" style="76"/>
    <col min="2561" max="2561" width="12" style="76" customWidth="1"/>
    <col min="2562" max="2562" width="45" style="76" customWidth="1"/>
    <col min="2563" max="2569" width="10.33203125" style="76" customWidth="1"/>
    <col min="2570" max="2570" width="13.1640625" style="76" customWidth="1"/>
    <col min="2571" max="2571" width="13.33203125" style="76" customWidth="1"/>
    <col min="2572" max="2576" width="12.33203125" style="76" customWidth="1"/>
    <col min="2577" max="2578" width="14.33203125" style="76" customWidth="1"/>
    <col min="2579" max="2579" width="13.1640625" style="76" customWidth="1"/>
    <col min="2580" max="2581" width="14.5" style="76" customWidth="1"/>
    <col min="2582" max="2582" width="23.5" style="76" customWidth="1"/>
    <col min="2583" max="2816" width="9.33203125" style="76"/>
    <col min="2817" max="2817" width="12" style="76" customWidth="1"/>
    <col min="2818" max="2818" width="45" style="76" customWidth="1"/>
    <col min="2819" max="2825" width="10.33203125" style="76" customWidth="1"/>
    <col min="2826" max="2826" width="13.1640625" style="76" customWidth="1"/>
    <col min="2827" max="2827" width="13.33203125" style="76" customWidth="1"/>
    <col min="2828" max="2832" width="12.33203125" style="76" customWidth="1"/>
    <col min="2833" max="2834" width="14.33203125" style="76" customWidth="1"/>
    <col min="2835" max="2835" width="13.1640625" style="76" customWidth="1"/>
    <col min="2836" max="2837" width="14.5" style="76" customWidth="1"/>
    <col min="2838" max="2838" width="23.5" style="76" customWidth="1"/>
    <col min="2839" max="3072" width="9.33203125" style="76"/>
    <col min="3073" max="3073" width="12" style="76" customWidth="1"/>
    <col min="3074" max="3074" width="45" style="76" customWidth="1"/>
    <col min="3075" max="3081" width="10.33203125" style="76" customWidth="1"/>
    <col min="3082" max="3082" width="13.1640625" style="76" customWidth="1"/>
    <col min="3083" max="3083" width="13.33203125" style="76" customWidth="1"/>
    <col min="3084" max="3088" width="12.33203125" style="76" customWidth="1"/>
    <col min="3089" max="3090" width="14.33203125" style="76" customWidth="1"/>
    <col min="3091" max="3091" width="13.1640625" style="76" customWidth="1"/>
    <col min="3092" max="3093" width="14.5" style="76" customWidth="1"/>
    <col min="3094" max="3094" width="23.5" style="76" customWidth="1"/>
    <col min="3095" max="3328" width="9.33203125" style="76"/>
    <col min="3329" max="3329" width="12" style="76" customWidth="1"/>
    <col min="3330" max="3330" width="45" style="76" customWidth="1"/>
    <col min="3331" max="3337" width="10.33203125" style="76" customWidth="1"/>
    <col min="3338" max="3338" width="13.1640625" style="76" customWidth="1"/>
    <col min="3339" max="3339" width="13.33203125" style="76" customWidth="1"/>
    <col min="3340" max="3344" width="12.33203125" style="76" customWidth="1"/>
    <col min="3345" max="3346" width="14.33203125" style="76" customWidth="1"/>
    <col min="3347" max="3347" width="13.1640625" style="76" customWidth="1"/>
    <col min="3348" max="3349" width="14.5" style="76" customWidth="1"/>
    <col min="3350" max="3350" width="23.5" style="76" customWidth="1"/>
    <col min="3351" max="3584" width="9.33203125" style="76"/>
    <col min="3585" max="3585" width="12" style="76" customWidth="1"/>
    <col min="3586" max="3586" width="45" style="76" customWidth="1"/>
    <col min="3587" max="3593" width="10.33203125" style="76" customWidth="1"/>
    <col min="3594" max="3594" width="13.1640625" style="76" customWidth="1"/>
    <col min="3595" max="3595" width="13.33203125" style="76" customWidth="1"/>
    <col min="3596" max="3600" width="12.33203125" style="76" customWidth="1"/>
    <col min="3601" max="3602" width="14.33203125" style="76" customWidth="1"/>
    <col min="3603" max="3603" width="13.1640625" style="76" customWidth="1"/>
    <col min="3604" max="3605" width="14.5" style="76" customWidth="1"/>
    <col min="3606" max="3606" width="23.5" style="76" customWidth="1"/>
    <col min="3607" max="3840" width="9.33203125" style="76"/>
    <col min="3841" max="3841" width="12" style="76" customWidth="1"/>
    <col min="3842" max="3842" width="45" style="76" customWidth="1"/>
    <col min="3843" max="3849" width="10.33203125" style="76" customWidth="1"/>
    <col min="3850" max="3850" width="13.1640625" style="76" customWidth="1"/>
    <col min="3851" max="3851" width="13.33203125" style="76" customWidth="1"/>
    <col min="3852" max="3856" width="12.33203125" style="76" customWidth="1"/>
    <col min="3857" max="3858" width="14.33203125" style="76" customWidth="1"/>
    <col min="3859" max="3859" width="13.1640625" style="76" customWidth="1"/>
    <col min="3860" max="3861" width="14.5" style="76" customWidth="1"/>
    <col min="3862" max="3862" width="23.5" style="76" customWidth="1"/>
    <col min="3863" max="4096" width="9.33203125" style="76"/>
    <col min="4097" max="4097" width="12" style="76" customWidth="1"/>
    <col min="4098" max="4098" width="45" style="76" customWidth="1"/>
    <col min="4099" max="4105" width="10.33203125" style="76" customWidth="1"/>
    <col min="4106" max="4106" width="13.1640625" style="76" customWidth="1"/>
    <col min="4107" max="4107" width="13.33203125" style="76" customWidth="1"/>
    <col min="4108" max="4112" width="12.33203125" style="76" customWidth="1"/>
    <col min="4113" max="4114" width="14.33203125" style="76" customWidth="1"/>
    <col min="4115" max="4115" width="13.1640625" style="76" customWidth="1"/>
    <col min="4116" max="4117" width="14.5" style="76" customWidth="1"/>
    <col min="4118" max="4118" width="23.5" style="76" customWidth="1"/>
    <col min="4119" max="4352" width="9.33203125" style="76"/>
    <col min="4353" max="4353" width="12" style="76" customWidth="1"/>
    <col min="4354" max="4354" width="45" style="76" customWidth="1"/>
    <col min="4355" max="4361" width="10.33203125" style="76" customWidth="1"/>
    <col min="4362" max="4362" width="13.1640625" style="76" customWidth="1"/>
    <col min="4363" max="4363" width="13.33203125" style="76" customWidth="1"/>
    <col min="4364" max="4368" width="12.33203125" style="76" customWidth="1"/>
    <col min="4369" max="4370" width="14.33203125" style="76" customWidth="1"/>
    <col min="4371" max="4371" width="13.1640625" style="76" customWidth="1"/>
    <col min="4372" max="4373" width="14.5" style="76" customWidth="1"/>
    <col min="4374" max="4374" width="23.5" style="76" customWidth="1"/>
    <col min="4375" max="4608" width="9.33203125" style="76"/>
    <col min="4609" max="4609" width="12" style="76" customWidth="1"/>
    <col min="4610" max="4610" width="45" style="76" customWidth="1"/>
    <col min="4611" max="4617" width="10.33203125" style="76" customWidth="1"/>
    <col min="4618" max="4618" width="13.1640625" style="76" customWidth="1"/>
    <col min="4619" max="4619" width="13.33203125" style="76" customWidth="1"/>
    <col min="4620" max="4624" width="12.33203125" style="76" customWidth="1"/>
    <col min="4625" max="4626" width="14.33203125" style="76" customWidth="1"/>
    <col min="4627" max="4627" width="13.1640625" style="76" customWidth="1"/>
    <col min="4628" max="4629" width="14.5" style="76" customWidth="1"/>
    <col min="4630" max="4630" width="23.5" style="76" customWidth="1"/>
    <col min="4631" max="4864" width="9.33203125" style="76"/>
    <col min="4865" max="4865" width="12" style="76" customWidth="1"/>
    <col min="4866" max="4866" width="45" style="76" customWidth="1"/>
    <col min="4867" max="4873" width="10.33203125" style="76" customWidth="1"/>
    <col min="4874" max="4874" width="13.1640625" style="76" customWidth="1"/>
    <col min="4875" max="4875" width="13.33203125" style="76" customWidth="1"/>
    <col min="4876" max="4880" width="12.33203125" style="76" customWidth="1"/>
    <col min="4881" max="4882" width="14.33203125" style="76" customWidth="1"/>
    <col min="4883" max="4883" width="13.1640625" style="76" customWidth="1"/>
    <col min="4884" max="4885" width="14.5" style="76" customWidth="1"/>
    <col min="4886" max="4886" width="23.5" style="76" customWidth="1"/>
    <col min="4887" max="5120" width="9.33203125" style="76"/>
    <col min="5121" max="5121" width="12" style="76" customWidth="1"/>
    <col min="5122" max="5122" width="45" style="76" customWidth="1"/>
    <col min="5123" max="5129" width="10.33203125" style="76" customWidth="1"/>
    <col min="5130" max="5130" width="13.1640625" style="76" customWidth="1"/>
    <col min="5131" max="5131" width="13.33203125" style="76" customWidth="1"/>
    <col min="5132" max="5136" width="12.33203125" style="76" customWidth="1"/>
    <col min="5137" max="5138" width="14.33203125" style="76" customWidth="1"/>
    <col min="5139" max="5139" width="13.1640625" style="76" customWidth="1"/>
    <col min="5140" max="5141" width="14.5" style="76" customWidth="1"/>
    <col min="5142" max="5142" width="23.5" style="76" customWidth="1"/>
    <col min="5143" max="5376" width="9.33203125" style="76"/>
    <col min="5377" max="5377" width="12" style="76" customWidth="1"/>
    <col min="5378" max="5378" width="45" style="76" customWidth="1"/>
    <col min="5379" max="5385" width="10.33203125" style="76" customWidth="1"/>
    <col min="5386" max="5386" width="13.1640625" style="76" customWidth="1"/>
    <col min="5387" max="5387" width="13.33203125" style="76" customWidth="1"/>
    <col min="5388" max="5392" width="12.33203125" style="76" customWidth="1"/>
    <col min="5393" max="5394" width="14.33203125" style="76" customWidth="1"/>
    <col min="5395" max="5395" width="13.1640625" style="76" customWidth="1"/>
    <col min="5396" max="5397" width="14.5" style="76" customWidth="1"/>
    <col min="5398" max="5398" width="23.5" style="76" customWidth="1"/>
    <col min="5399" max="5632" width="9.33203125" style="76"/>
    <col min="5633" max="5633" width="12" style="76" customWidth="1"/>
    <col min="5634" max="5634" width="45" style="76" customWidth="1"/>
    <col min="5635" max="5641" width="10.33203125" style="76" customWidth="1"/>
    <col min="5642" max="5642" width="13.1640625" style="76" customWidth="1"/>
    <col min="5643" max="5643" width="13.33203125" style="76" customWidth="1"/>
    <col min="5644" max="5648" width="12.33203125" style="76" customWidth="1"/>
    <col min="5649" max="5650" width="14.33203125" style="76" customWidth="1"/>
    <col min="5651" max="5651" width="13.1640625" style="76" customWidth="1"/>
    <col min="5652" max="5653" width="14.5" style="76" customWidth="1"/>
    <col min="5654" max="5654" width="23.5" style="76" customWidth="1"/>
    <col min="5655" max="5888" width="9.33203125" style="76"/>
    <col min="5889" max="5889" width="12" style="76" customWidth="1"/>
    <col min="5890" max="5890" width="45" style="76" customWidth="1"/>
    <col min="5891" max="5897" width="10.33203125" style="76" customWidth="1"/>
    <col min="5898" max="5898" width="13.1640625" style="76" customWidth="1"/>
    <col min="5899" max="5899" width="13.33203125" style="76" customWidth="1"/>
    <col min="5900" max="5904" width="12.33203125" style="76" customWidth="1"/>
    <col min="5905" max="5906" width="14.33203125" style="76" customWidth="1"/>
    <col min="5907" max="5907" width="13.1640625" style="76" customWidth="1"/>
    <col min="5908" max="5909" width="14.5" style="76" customWidth="1"/>
    <col min="5910" max="5910" width="23.5" style="76" customWidth="1"/>
    <col min="5911" max="6144" width="9.33203125" style="76"/>
    <col min="6145" max="6145" width="12" style="76" customWidth="1"/>
    <col min="6146" max="6146" width="45" style="76" customWidth="1"/>
    <col min="6147" max="6153" width="10.33203125" style="76" customWidth="1"/>
    <col min="6154" max="6154" width="13.1640625" style="76" customWidth="1"/>
    <col min="6155" max="6155" width="13.33203125" style="76" customWidth="1"/>
    <col min="6156" max="6160" width="12.33203125" style="76" customWidth="1"/>
    <col min="6161" max="6162" width="14.33203125" style="76" customWidth="1"/>
    <col min="6163" max="6163" width="13.1640625" style="76" customWidth="1"/>
    <col min="6164" max="6165" width="14.5" style="76" customWidth="1"/>
    <col min="6166" max="6166" width="23.5" style="76" customWidth="1"/>
    <col min="6167" max="6400" width="9.33203125" style="76"/>
    <col min="6401" max="6401" width="12" style="76" customWidth="1"/>
    <col min="6402" max="6402" width="45" style="76" customWidth="1"/>
    <col min="6403" max="6409" width="10.33203125" style="76" customWidth="1"/>
    <col min="6410" max="6410" width="13.1640625" style="76" customWidth="1"/>
    <col min="6411" max="6411" width="13.33203125" style="76" customWidth="1"/>
    <col min="6412" max="6416" width="12.33203125" style="76" customWidth="1"/>
    <col min="6417" max="6418" width="14.33203125" style="76" customWidth="1"/>
    <col min="6419" max="6419" width="13.1640625" style="76" customWidth="1"/>
    <col min="6420" max="6421" width="14.5" style="76" customWidth="1"/>
    <col min="6422" max="6422" width="23.5" style="76" customWidth="1"/>
    <col min="6423" max="6656" width="9.33203125" style="76"/>
    <col min="6657" max="6657" width="12" style="76" customWidth="1"/>
    <col min="6658" max="6658" width="45" style="76" customWidth="1"/>
    <col min="6659" max="6665" width="10.33203125" style="76" customWidth="1"/>
    <col min="6666" max="6666" width="13.1640625" style="76" customWidth="1"/>
    <col min="6667" max="6667" width="13.33203125" style="76" customWidth="1"/>
    <col min="6668" max="6672" width="12.33203125" style="76" customWidth="1"/>
    <col min="6673" max="6674" width="14.33203125" style="76" customWidth="1"/>
    <col min="6675" max="6675" width="13.1640625" style="76" customWidth="1"/>
    <col min="6676" max="6677" width="14.5" style="76" customWidth="1"/>
    <col min="6678" max="6678" width="23.5" style="76" customWidth="1"/>
    <col min="6679" max="6912" width="9.33203125" style="76"/>
    <col min="6913" max="6913" width="12" style="76" customWidth="1"/>
    <col min="6914" max="6914" width="45" style="76" customWidth="1"/>
    <col min="6915" max="6921" width="10.33203125" style="76" customWidth="1"/>
    <col min="6922" max="6922" width="13.1640625" style="76" customWidth="1"/>
    <col min="6923" max="6923" width="13.33203125" style="76" customWidth="1"/>
    <col min="6924" max="6928" width="12.33203125" style="76" customWidth="1"/>
    <col min="6929" max="6930" width="14.33203125" style="76" customWidth="1"/>
    <col min="6931" max="6931" width="13.1640625" style="76" customWidth="1"/>
    <col min="6932" max="6933" width="14.5" style="76" customWidth="1"/>
    <col min="6934" max="6934" width="23.5" style="76" customWidth="1"/>
    <col min="6935" max="7168" width="9.33203125" style="76"/>
    <col min="7169" max="7169" width="12" style="76" customWidth="1"/>
    <col min="7170" max="7170" width="45" style="76" customWidth="1"/>
    <col min="7171" max="7177" width="10.33203125" style="76" customWidth="1"/>
    <col min="7178" max="7178" width="13.1640625" style="76" customWidth="1"/>
    <col min="7179" max="7179" width="13.33203125" style="76" customWidth="1"/>
    <col min="7180" max="7184" width="12.33203125" style="76" customWidth="1"/>
    <col min="7185" max="7186" width="14.33203125" style="76" customWidth="1"/>
    <col min="7187" max="7187" width="13.1640625" style="76" customWidth="1"/>
    <col min="7188" max="7189" width="14.5" style="76" customWidth="1"/>
    <col min="7190" max="7190" width="23.5" style="76" customWidth="1"/>
    <col min="7191" max="7424" width="9.33203125" style="76"/>
    <col min="7425" max="7425" width="12" style="76" customWidth="1"/>
    <col min="7426" max="7426" width="45" style="76" customWidth="1"/>
    <col min="7427" max="7433" width="10.33203125" style="76" customWidth="1"/>
    <col min="7434" max="7434" width="13.1640625" style="76" customWidth="1"/>
    <col min="7435" max="7435" width="13.33203125" style="76" customWidth="1"/>
    <col min="7436" max="7440" width="12.33203125" style="76" customWidth="1"/>
    <col min="7441" max="7442" width="14.33203125" style="76" customWidth="1"/>
    <col min="7443" max="7443" width="13.1640625" style="76" customWidth="1"/>
    <col min="7444" max="7445" width="14.5" style="76" customWidth="1"/>
    <col min="7446" max="7446" width="23.5" style="76" customWidth="1"/>
    <col min="7447" max="7680" width="9.33203125" style="76"/>
    <col min="7681" max="7681" width="12" style="76" customWidth="1"/>
    <col min="7682" max="7682" width="45" style="76" customWidth="1"/>
    <col min="7683" max="7689" width="10.33203125" style="76" customWidth="1"/>
    <col min="7690" max="7690" width="13.1640625" style="76" customWidth="1"/>
    <col min="7691" max="7691" width="13.33203125" style="76" customWidth="1"/>
    <col min="7692" max="7696" width="12.33203125" style="76" customWidth="1"/>
    <col min="7697" max="7698" width="14.33203125" style="76" customWidth="1"/>
    <col min="7699" max="7699" width="13.1640625" style="76" customWidth="1"/>
    <col min="7700" max="7701" width="14.5" style="76" customWidth="1"/>
    <col min="7702" max="7702" width="23.5" style="76" customWidth="1"/>
    <col min="7703" max="7936" width="9.33203125" style="76"/>
    <col min="7937" max="7937" width="12" style="76" customWidth="1"/>
    <col min="7938" max="7938" width="45" style="76" customWidth="1"/>
    <col min="7939" max="7945" width="10.33203125" style="76" customWidth="1"/>
    <col min="7946" max="7946" width="13.1640625" style="76" customWidth="1"/>
    <col min="7947" max="7947" width="13.33203125" style="76" customWidth="1"/>
    <col min="7948" max="7952" width="12.33203125" style="76" customWidth="1"/>
    <col min="7953" max="7954" width="14.33203125" style="76" customWidth="1"/>
    <col min="7955" max="7955" width="13.1640625" style="76" customWidth="1"/>
    <col min="7956" max="7957" width="14.5" style="76" customWidth="1"/>
    <col min="7958" max="7958" width="23.5" style="76" customWidth="1"/>
    <col min="7959" max="8192" width="9.33203125" style="76"/>
    <col min="8193" max="8193" width="12" style="76" customWidth="1"/>
    <col min="8194" max="8194" width="45" style="76" customWidth="1"/>
    <col min="8195" max="8201" width="10.33203125" style="76" customWidth="1"/>
    <col min="8202" max="8202" width="13.1640625" style="76" customWidth="1"/>
    <col min="8203" max="8203" width="13.33203125" style="76" customWidth="1"/>
    <col min="8204" max="8208" width="12.33203125" style="76" customWidth="1"/>
    <col min="8209" max="8210" width="14.33203125" style="76" customWidth="1"/>
    <col min="8211" max="8211" width="13.1640625" style="76" customWidth="1"/>
    <col min="8212" max="8213" width="14.5" style="76" customWidth="1"/>
    <col min="8214" max="8214" width="23.5" style="76" customWidth="1"/>
    <col min="8215" max="8448" width="9.33203125" style="76"/>
    <col min="8449" max="8449" width="12" style="76" customWidth="1"/>
    <col min="8450" max="8450" width="45" style="76" customWidth="1"/>
    <col min="8451" max="8457" width="10.33203125" style="76" customWidth="1"/>
    <col min="8458" max="8458" width="13.1640625" style="76" customWidth="1"/>
    <col min="8459" max="8459" width="13.33203125" style="76" customWidth="1"/>
    <col min="8460" max="8464" width="12.33203125" style="76" customWidth="1"/>
    <col min="8465" max="8466" width="14.33203125" style="76" customWidth="1"/>
    <col min="8467" max="8467" width="13.1640625" style="76" customWidth="1"/>
    <col min="8468" max="8469" width="14.5" style="76" customWidth="1"/>
    <col min="8470" max="8470" width="23.5" style="76" customWidth="1"/>
    <col min="8471" max="8704" width="9.33203125" style="76"/>
    <col min="8705" max="8705" width="12" style="76" customWidth="1"/>
    <col min="8706" max="8706" width="45" style="76" customWidth="1"/>
    <col min="8707" max="8713" width="10.33203125" style="76" customWidth="1"/>
    <col min="8714" max="8714" width="13.1640625" style="76" customWidth="1"/>
    <col min="8715" max="8715" width="13.33203125" style="76" customWidth="1"/>
    <col min="8716" max="8720" width="12.33203125" style="76" customWidth="1"/>
    <col min="8721" max="8722" width="14.33203125" style="76" customWidth="1"/>
    <col min="8723" max="8723" width="13.1640625" style="76" customWidth="1"/>
    <col min="8724" max="8725" width="14.5" style="76" customWidth="1"/>
    <col min="8726" max="8726" width="23.5" style="76" customWidth="1"/>
    <col min="8727" max="8960" width="9.33203125" style="76"/>
    <col min="8961" max="8961" width="12" style="76" customWidth="1"/>
    <col min="8962" max="8962" width="45" style="76" customWidth="1"/>
    <col min="8963" max="8969" width="10.33203125" style="76" customWidth="1"/>
    <col min="8970" max="8970" width="13.1640625" style="76" customWidth="1"/>
    <col min="8971" max="8971" width="13.33203125" style="76" customWidth="1"/>
    <col min="8972" max="8976" width="12.33203125" style="76" customWidth="1"/>
    <col min="8977" max="8978" width="14.33203125" style="76" customWidth="1"/>
    <col min="8979" max="8979" width="13.1640625" style="76" customWidth="1"/>
    <col min="8980" max="8981" width="14.5" style="76" customWidth="1"/>
    <col min="8982" max="8982" width="23.5" style="76" customWidth="1"/>
    <col min="8983" max="9216" width="9.33203125" style="76"/>
    <col min="9217" max="9217" width="12" style="76" customWidth="1"/>
    <col min="9218" max="9218" width="45" style="76" customWidth="1"/>
    <col min="9219" max="9225" width="10.33203125" style="76" customWidth="1"/>
    <col min="9226" max="9226" width="13.1640625" style="76" customWidth="1"/>
    <col min="9227" max="9227" width="13.33203125" style="76" customWidth="1"/>
    <col min="9228" max="9232" width="12.33203125" style="76" customWidth="1"/>
    <col min="9233" max="9234" width="14.33203125" style="76" customWidth="1"/>
    <col min="9235" max="9235" width="13.1640625" style="76" customWidth="1"/>
    <col min="9236" max="9237" width="14.5" style="76" customWidth="1"/>
    <col min="9238" max="9238" width="23.5" style="76" customWidth="1"/>
    <col min="9239" max="9472" width="9.33203125" style="76"/>
    <col min="9473" max="9473" width="12" style="76" customWidth="1"/>
    <col min="9474" max="9474" width="45" style="76" customWidth="1"/>
    <col min="9475" max="9481" width="10.33203125" style="76" customWidth="1"/>
    <col min="9482" max="9482" width="13.1640625" style="76" customWidth="1"/>
    <col min="9483" max="9483" width="13.33203125" style="76" customWidth="1"/>
    <col min="9484" max="9488" width="12.33203125" style="76" customWidth="1"/>
    <col min="9489" max="9490" width="14.33203125" style="76" customWidth="1"/>
    <col min="9491" max="9491" width="13.1640625" style="76" customWidth="1"/>
    <col min="9492" max="9493" width="14.5" style="76" customWidth="1"/>
    <col min="9494" max="9494" width="23.5" style="76" customWidth="1"/>
    <col min="9495" max="9728" width="9.33203125" style="76"/>
    <col min="9729" max="9729" width="12" style="76" customWidth="1"/>
    <col min="9730" max="9730" width="45" style="76" customWidth="1"/>
    <col min="9731" max="9737" width="10.33203125" style="76" customWidth="1"/>
    <col min="9738" max="9738" width="13.1640625" style="76" customWidth="1"/>
    <col min="9739" max="9739" width="13.33203125" style="76" customWidth="1"/>
    <col min="9740" max="9744" width="12.33203125" style="76" customWidth="1"/>
    <col min="9745" max="9746" width="14.33203125" style="76" customWidth="1"/>
    <col min="9747" max="9747" width="13.1640625" style="76" customWidth="1"/>
    <col min="9748" max="9749" width="14.5" style="76" customWidth="1"/>
    <col min="9750" max="9750" width="23.5" style="76" customWidth="1"/>
    <col min="9751" max="9984" width="9.33203125" style="76"/>
    <col min="9985" max="9985" width="12" style="76" customWidth="1"/>
    <col min="9986" max="9986" width="45" style="76" customWidth="1"/>
    <col min="9987" max="9993" width="10.33203125" style="76" customWidth="1"/>
    <col min="9994" max="9994" width="13.1640625" style="76" customWidth="1"/>
    <col min="9995" max="9995" width="13.33203125" style="76" customWidth="1"/>
    <col min="9996" max="10000" width="12.33203125" style="76" customWidth="1"/>
    <col min="10001" max="10002" width="14.33203125" style="76" customWidth="1"/>
    <col min="10003" max="10003" width="13.1640625" style="76" customWidth="1"/>
    <col min="10004" max="10005" width="14.5" style="76" customWidth="1"/>
    <col min="10006" max="10006" width="23.5" style="76" customWidth="1"/>
    <col min="10007" max="10240" width="9.33203125" style="76"/>
    <col min="10241" max="10241" width="12" style="76" customWidth="1"/>
    <col min="10242" max="10242" width="45" style="76" customWidth="1"/>
    <col min="10243" max="10249" width="10.33203125" style="76" customWidth="1"/>
    <col min="10250" max="10250" width="13.1640625" style="76" customWidth="1"/>
    <col min="10251" max="10251" width="13.33203125" style="76" customWidth="1"/>
    <col min="10252" max="10256" width="12.33203125" style="76" customWidth="1"/>
    <col min="10257" max="10258" width="14.33203125" style="76" customWidth="1"/>
    <col min="10259" max="10259" width="13.1640625" style="76" customWidth="1"/>
    <col min="10260" max="10261" width="14.5" style="76" customWidth="1"/>
    <col min="10262" max="10262" width="23.5" style="76" customWidth="1"/>
    <col min="10263" max="10496" width="9.33203125" style="76"/>
    <col min="10497" max="10497" width="12" style="76" customWidth="1"/>
    <col min="10498" max="10498" width="45" style="76" customWidth="1"/>
    <col min="10499" max="10505" width="10.33203125" style="76" customWidth="1"/>
    <col min="10506" max="10506" width="13.1640625" style="76" customWidth="1"/>
    <col min="10507" max="10507" width="13.33203125" style="76" customWidth="1"/>
    <col min="10508" max="10512" width="12.33203125" style="76" customWidth="1"/>
    <col min="10513" max="10514" width="14.33203125" style="76" customWidth="1"/>
    <col min="10515" max="10515" width="13.1640625" style="76" customWidth="1"/>
    <col min="10516" max="10517" width="14.5" style="76" customWidth="1"/>
    <col min="10518" max="10518" width="23.5" style="76" customWidth="1"/>
    <col min="10519" max="10752" width="9.33203125" style="76"/>
    <col min="10753" max="10753" width="12" style="76" customWidth="1"/>
    <col min="10754" max="10754" width="45" style="76" customWidth="1"/>
    <col min="10755" max="10761" width="10.33203125" style="76" customWidth="1"/>
    <col min="10762" max="10762" width="13.1640625" style="76" customWidth="1"/>
    <col min="10763" max="10763" width="13.33203125" style="76" customWidth="1"/>
    <col min="10764" max="10768" width="12.33203125" style="76" customWidth="1"/>
    <col min="10769" max="10770" width="14.33203125" style="76" customWidth="1"/>
    <col min="10771" max="10771" width="13.1640625" style="76" customWidth="1"/>
    <col min="10772" max="10773" width="14.5" style="76" customWidth="1"/>
    <col min="10774" max="10774" width="23.5" style="76" customWidth="1"/>
    <col min="10775" max="11008" width="9.33203125" style="76"/>
    <col min="11009" max="11009" width="12" style="76" customWidth="1"/>
    <col min="11010" max="11010" width="45" style="76" customWidth="1"/>
    <col min="11011" max="11017" width="10.33203125" style="76" customWidth="1"/>
    <col min="11018" max="11018" width="13.1640625" style="76" customWidth="1"/>
    <col min="11019" max="11019" width="13.33203125" style="76" customWidth="1"/>
    <col min="11020" max="11024" width="12.33203125" style="76" customWidth="1"/>
    <col min="11025" max="11026" width="14.33203125" style="76" customWidth="1"/>
    <col min="11027" max="11027" width="13.1640625" style="76" customWidth="1"/>
    <col min="11028" max="11029" width="14.5" style="76" customWidth="1"/>
    <col min="11030" max="11030" width="23.5" style="76" customWidth="1"/>
    <col min="11031" max="11264" width="9.33203125" style="76"/>
    <col min="11265" max="11265" width="12" style="76" customWidth="1"/>
    <col min="11266" max="11266" width="45" style="76" customWidth="1"/>
    <col min="11267" max="11273" width="10.33203125" style="76" customWidth="1"/>
    <col min="11274" max="11274" width="13.1640625" style="76" customWidth="1"/>
    <col min="11275" max="11275" width="13.33203125" style="76" customWidth="1"/>
    <col min="11276" max="11280" width="12.33203125" style="76" customWidth="1"/>
    <col min="11281" max="11282" width="14.33203125" style="76" customWidth="1"/>
    <col min="11283" max="11283" width="13.1640625" style="76" customWidth="1"/>
    <col min="11284" max="11285" width="14.5" style="76" customWidth="1"/>
    <col min="11286" max="11286" width="23.5" style="76" customWidth="1"/>
    <col min="11287" max="11520" width="9.33203125" style="76"/>
    <col min="11521" max="11521" width="12" style="76" customWidth="1"/>
    <col min="11522" max="11522" width="45" style="76" customWidth="1"/>
    <col min="11523" max="11529" width="10.33203125" style="76" customWidth="1"/>
    <col min="11530" max="11530" width="13.1640625" style="76" customWidth="1"/>
    <col min="11531" max="11531" width="13.33203125" style="76" customWidth="1"/>
    <col min="11532" max="11536" width="12.33203125" style="76" customWidth="1"/>
    <col min="11537" max="11538" width="14.33203125" style="76" customWidth="1"/>
    <col min="11539" max="11539" width="13.1640625" style="76" customWidth="1"/>
    <col min="11540" max="11541" width="14.5" style="76" customWidth="1"/>
    <col min="11542" max="11542" width="23.5" style="76" customWidth="1"/>
    <col min="11543" max="11776" width="9.33203125" style="76"/>
    <col min="11777" max="11777" width="12" style="76" customWidth="1"/>
    <col min="11778" max="11778" width="45" style="76" customWidth="1"/>
    <col min="11779" max="11785" width="10.33203125" style="76" customWidth="1"/>
    <col min="11786" max="11786" width="13.1640625" style="76" customWidth="1"/>
    <col min="11787" max="11787" width="13.33203125" style="76" customWidth="1"/>
    <col min="11788" max="11792" width="12.33203125" style="76" customWidth="1"/>
    <col min="11793" max="11794" width="14.33203125" style="76" customWidth="1"/>
    <col min="11795" max="11795" width="13.1640625" style="76" customWidth="1"/>
    <col min="11796" max="11797" width="14.5" style="76" customWidth="1"/>
    <col min="11798" max="11798" width="23.5" style="76" customWidth="1"/>
    <col min="11799" max="12032" width="9.33203125" style="76"/>
    <col min="12033" max="12033" width="12" style="76" customWidth="1"/>
    <col min="12034" max="12034" width="45" style="76" customWidth="1"/>
    <col min="12035" max="12041" width="10.33203125" style="76" customWidth="1"/>
    <col min="12042" max="12042" width="13.1640625" style="76" customWidth="1"/>
    <col min="12043" max="12043" width="13.33203125" style="76" customWidth="1"/>
    <col min="12044" max="12048" width="12.33203125" style="76" customWidth="1"/>
    <col min="12049" max="12050" width="14.33203125" style="76" customWidth="1"/>
    <col min="12051" max="12051" width="13.1640625" style="76" customWidth="1"/>
    <col min="12052" max="12053" width="14.5" style="76" customWidth="1"/>
    <col min="12054" max="12054" width="23.5" style="76" customWidth="1"/>
    <col min="12055" max="12288" width="9.33203125" style="76"/>
    <col min="12289" max="12289" width="12" style="76" customWidth="1"/>
    <col min="12290" max="12290" width="45" style="76" customWidth="1"/>
    <col min="12291" max="12297" width="10.33203125" style="76" customWidth="1"/>
    <col min="12298" max="12298" width="13.1640625" style="76" customWidth="1"/>
    <col min="12299" max="12299" width="13.33203125" style="76" customWidth="1"/>
    <col min="12300" max="12304" width="12.33203125" style="76" customWidth="1"/>
    <col min="12305" max="12306" width="14.33203125" style="76" customWidth="1"/>
    <col min="12307" max="12307" width="13.1640625" style="76" customWidth="1"/>
    <col min="12308" max="12309" width="14.5" style="76" customWidth="1"/>
    <col min="12310" max="12310" width="23.5" style="76" customWidth="1"/>
    <col min="12311" max="12544" width="9.33203125" style="76"/>
    <col min="12545" max="12545" width="12" style="76" customWidth="1"/>
    <col min="12546" max="12546" width="45" style="76" customWidth="1"/>
    <col min="12547" max="12553" width="10.33203125" style="76" customWidth="1"/>
    <col min="12554" max="12554" width="13.1640625" style="76" customWidth="1"/>
    <col min="12555" max="12555" width="13.33203125" style="76" customWidth="1"/>
    <col min="12556" max="12560" width="12.33203125" style="76" customWidth="1"/>
    <col min="12561" max="12562" width="14.33203125" style="76" customWidth="1"/>
    <col min="12563" max="12563" width="13.1640625" style="76" customWidth="1"/>
    <col min="12564" max="12565" width="14.5" style="76" customWidth="1"/>
    <col min="12566" max="12566" width="23.5" style="76" customWidth="1"/>
    <col min="12567" max="12800" width="9.33203125" style="76"/>
    <col min="12801" max="12801" width="12" style="76" customWidth="1"/>
    <col min="12802" max="12802" width="45" style="76" customWidth="1"/>
    <col min="12803" max="12809" width="10.33203125" style="76" customWidth="1"/>
    <col min="12810" max="12810" width="13.1640625" style="76" customWidth="1"/>
    <col min="12811" max="12811" width="13.33203125" style="76" customWidth="1"/>
    <col min="12812" max="12816" width="12.33203125" style="76" customWidth="1"/>
    <col min="12817" max="12818" width="14.33203125" style="76" customWidth="1"/>
    <col min="12819" max="12819" width="13.1640625" style="76" customWidth="1"/>
    <col min="12820" max="12821" width="14.5" style="76" customWidth="1"/>
    <col min="12822" max="12822" width="23.5" style="76" customWidth="1"/>
    <col min="12823" max="13056" width="9.33203125" style="76"/>
    <col min="13057" max="13057" width="12" style="76" customWidth="1"/>
    <col min="13058" max="13058" width="45" style="76" customWidth="1"/>
    <col min="13059" max="13065" width="10.33203125" style="76" customWidth="1"/>
    <col min="13066" max="13066" width="13.1640625" style="76" customWidth="1"/>
    <col min="13067" max="13067" width="13.33203125" style="76" customWidth="1"/>
    <col min="13068" max="13072" width="12.33203125" style="76" customWidth="1"/>
    <col min="13073" max="13074" width="14.33203125" style="76" customWidth="1"/>
    <col min="13075" max="13075" width="13.1640625" style="76" customWidth="1"/>
    <col min="13076" max="13077" width="14.5" style="76" customWidth="1"/>
    <col min="13078" max="13078" width="23.5" style="76" customWidth="1"/>
    <col min="13079" max="13312" width="9.33203125" style="76"/>
    <col min="13313" max="13313" width="12" style="76" customWidth="1"/>
    <col min="13314" max="13314" width="45" style="76" customWidth="1"/>
    <col min="13315" max="13321" width="10.33203125" style="76" customWidth="1"/>
    <col min="13322" max="13322" width="13.1640625" style="76" customWidth="1"/>
    <col min="13323" max="13323" width="13.33203125" style="76" customWidth="1"/>
    <col min="13324" max="13328" width="12.33203125" style="76" customWidth="1"/>
    <col min="13329" max="13330" width="14.33203125" style="76" customWidth="1"/>
    <col min="13331" max="13331" width="13.1640625" style="76" customWidth="1"/>
    <col min="13332" max="13333" width="14.5" style="76" customWidth="1"/>
    <col min="13334" max="13334" width="23.5" style="76" customWidth="1"/>
    <col min="13335" max="13568" width="9.33203125" style="76"/>
    <col min="13569" max="13569" width="12" style="76" customWidth="1"/>
    <col min="13570" max="13570" width="45" style="76" customWidth="1"/>
    <col min="13571" max="13577" width="10.33203125" style="76" customWidth="1"/>
    <col min="13578" max="13578" width="13.1640625" style="76" customWidth="1"/>
    <col min="13579" max="13579" width="13.33203125" style="76" customWidth="1"/>
    <col min="13580" max="13584" width="12.33203125" style="76" customWidth="1"/>
    <col min="13585" max="13586" width="14.33203125" style="76" customWidth="1"/>
    <col min="13587" max="13587" width="13.1640625" style="76" customWidth="1"/>
    <col min="13588" max="13589" width="14.5" style="76" customWidth="1"/>
    <col min="13590" max="13590" width="23.5" style="76" customWidth="1"/>
    <col min="13591" max="13824" width="9.33203125" style="76"/>
    <col min="13825" max="13825" width="12" style="76" customWidth="1"/>
    <col min="13826" max="13826" width="45" style="76" customWidth="1"/>
    <col min="13827" max="13833" width="10.33203125" style="76" customWidth="1"/>
    <col min="13834" max="13834" width="13.1640625" style="76" customWidth="1"/>
    <col min="13835" max="13835" width="13.33203125" style="76" customWidth="1"/>
    <col min="13836" max="13840" width="12.33203125" style="76" customWidth="1"/>
    <col min="13841" max="13842" width="14.33203125" style="76" customWidth="1"/>
    <col min="13843" max="13843" width="13.1640625" style="76" customWidth="1"/>
    <col min="13844" max="13845" width="14.5" style="76" customWidth="1"/>
    <col min="13846" max="13846" width="23.5" style="76" customWidth="1"/>
    <col min="13847" max="14080" width="9.33203125" style="76"/>
    <col min="14081" max="14081" width="12" style="76" customWidth="1"/>
    <col min="14082" max="14082" width="45" style="76" customWidth="1"/>
    <col min="14083" max="14089" width="10.33203125" style="76" customWidth="1"/>
    <col min="14090" max="14090" width="13.1640625" style="76" customWidth="1"/>
    <col min="14091" max="14091" width="13.33203125" style="76" customWidth="1"/>
    <col min="14092" max="14096" width="12.33203125" style="76" customWidth="1"/>
    <col min="14097" max="14098" width="14.33203125" style="76" customWidth="1"/>
    <col min="14099" max="14099" width="13.1640625" style="76" customWidth="1"/>
    <col min="14100" max="14101" width="14.5" style="76" customWidth="1"/>
    <col min="14102" max="14102" width="23.5" style="76" customWidth="1"/>
    <col min="14103" max="14336" width="9.33203125" style="76"/>
    <col min="14337" max="14337" width="12" style="76" customWidth="1"/>
    <col min="14338" max="14338" width="45" style="76" customWidth="1"/>
    <col min="14339" max="14345" width="10.33203125" style="76" customWidth="1"/>
    <col min="14346" max="14346" width="13.1640625" style="76" customWidth="1"/>
    <col min="14347" max="14347" width="13.33203125" style="76" customWidth="1"/>
    <col min="14348" max="14352" width="12.33203125" style="76" customWidth="1"/>
    <col min="14353" max="14354" width="14.33203125" style="76" customWidth="1"/>
    <col min="14355" max="14355" width="13.1640625" style="76" customWidth="1"/>
    <col min="14356" max="14357" width="14.5" style="76" customWidth="1"/>
    <col min="14358" max="14358" width="23.5" style="76" customWidth="1"/>
    <col min="14359" max="14592" width="9.33203125" style="76"/>
    <col min="14593" max="14593" width="12" style="76" customWidth="1"/>
    <col min="14594" max="14594" width="45" style="76" customWidth="1"/>
    <col min="14595" max="14601" width="10.33203125" style="76" customWidth="1"/>
    <col min="14602" max="14602" width="13.1640625" style="76" customWidth="1"/>
    <col min="14603" max="14603" width="13.33203125" style="76" customWidth="1"/>
    <col min="14604" max="14608" width="12.33203125" style="76" customWidth="1"/>
    <col min="14609" max="14610" width="14.33203125" style="76" customWidth="1"/>
    <col min="14611" max="14611" width="13.1640625" style="76" customWidth="1"/>
    <col min="14612" max="14613" width="14.5" style="76" customWidth="1"/>
    <col min="14614" max="14614" width="23.5" style="76" customWidth="1"/>
    <col min="14615" max="14848" width="9.33203125" style="76"/>
    <col min="14849" max="14849" width="12" style="76" customWidth="1"/>
    <col min="14850" max="14850" width="45" style="76" customWidth="1"/>
    <col min="14851" max="14857" width="10.33203125" style="76" customWidth="1"/>
    <col min="14858" max="14858" width="13.1640625" style="76" customWidth="1"/>
    <col min="14859" max="14859" width="13.33203125" style="76" customWidth="1"/>
    <col min="14860" max="14864" width="12.33203125" style="76" customWidth="1"/>
    <col min="14865" max="14866" width="14.33203125" style="76" customWidth="1"/>
    <col min="14867" max="14867" width="13.1640625" style="76" customWidth="1"/>
    <col min="14868" max="14869" width="14.5" style="76" customWidth="1"/>
    <col min="14870" max="14870" width="23.5" style="76" customWidth="1"/>
    <col min="14871" max="15104" width="9.33203125" style="76"/>
    <col min="15105" max="15105" width="12" style="76" customWidth="1"/>
    <col min="15106" max="15106" width="45" style="76" customWidth="1"/>
    <col min="15107" max="15113" width="10.33203125" style="76" customWidth="1"/>
    <col min="15114" max="15114" width="13.1640625" style="76" customWidth="1"/>
    <col min="15115" max="15115" width="13.33203125" style="76" customWidth="1"/>
    <col min="15116" max="15120" width="12.33203125" style="76" customWidth="1"/>
    <col min="15121" max="15122" width="14.33203125" style="76" customWidth="1"/>
    <col min="15123" max="15123" width="13.1640625" style="76" customWidth="1"/>
    <col min="15124" max="15125" width="14.5" style="76" customWidth="1"/>
    <col min="15126" max="15126" width="23.5" style="76" customWidth="1"/>
    <col min="15127" max="15360" width="9.33203125" style="76"/>
    <col min="15361" max="15361" width="12" style="76" customWidth="1"/>
    <col min="15362" max="15362" width="45" style="76" customWidth="1"/>
    <col min="15363" max="15369" width="10.33203125" style="76" customWidth="1"/>
    <col min="15370" max="15370" width="13.1640625" style="76" customWidth="1"/>
    <col min="15371" max="15371" width="13.33203125" style="76" customWidth="1"/>
    <col min="15372" max="15376" width="12.33203125" style="76" customWidth="1"/>
    <col min="15377" max="15378" width="14.33203125" style="76" customWidth="1"/>
    <col min="15379" max="15379" width="13.1640625" style="76" customWidth="1"/>
    <col min="15380" max="15381" width="14.5" style="76" customWidth="1"/>
    <col min="15382" max="15382" width="23.5" style="76" customWidth="1"/>
    <col min="15383" max="15616" width="9.33203125" style="76"/>
    <col min="15617" max="15617" width="12" style="76" customWidth="1"/>
    <col min="15618" max="15618" width="45" style="76" customWidth="1"/>
    <col min="15619" max="15625" width="10.33203125" style="76" customWidth="1"/>
    <col min="15626" max="15626" width="13.1640625" style="76" customWidth="1"/>
    <col min="15627" max="15627" width="13.33203125" style="76" customWidth="1"/>
    <col min="15628" max="15632" width="12.33203125" style="76" customWidth="1"/>
    <col min="15633" max="15634" width="14.33203125" style="76" customWidth="1"/>
    <col min="15635" max="15635" width="13.1640625" style="76" customWidth="1"/>
    <col min="15636" max="15637" width="14.5" style="76" customWidth="1"/>
    <col min="15638" max="15638" width="23.5" style="76" customWidth="1"/>
    <col min="15639" max="15872" width="9.33203125" style="76"/>
    <col min="15873" max="15873" width="12" style="76" customWidth="1"/>
    <col min="15874" max="15874" width="45" style="76" customWidth="1"/>
    <col min="15875" max="15881" width="10.33203125" style="76" customWidth="1"/>
    <col min="15882" max="15882" width="13.1640625" style="76" customWidth="1"/>
    <col min="15883" max="15883" width="13.33203125" style="76" customWidth="1"/>
    <col min="15884" max="15888" width="12.33203125" style="76" customWidth="1"/>
    <col min="15889" max="15890" width="14.33203125" style="76" customWidth="1"/>
    <col min="15891" max="15891" width="13.1640625" style="76" customWidth="1"/>
    <col min="15892" max="15893" width="14.5" style="76" customWidth="1"/>
    <col min="15894" max="15894" width="23.5" style="76" customWidth="1"/>
    <col min="15895" max="16128" width="9.33203125" style="76"/>
    <col min="16129" max="16129" width="12" style="76" customWidth="1"/>
    <col min="16130" max="16130" width="45" style="76" customWidth="1"/>
    <col min="16131" max="16137" width="10.33203125" style="76" customWidth="1"/>
    <col min="16138" max="16138" width="13.1640625" style="76" customWidth="1"/>
    <col min="16139" max="16139" width="13.33203125" style="76" customWidth="1"/>
    <col min="16140" max="16144" width="12.33203125" style="76" customWidth="1"/>
    <col min="16145" max="16146" width="14.33203125" style="76" customWidth="1"/>
    <col min="16147" max="16147" width="13.1640625" style="76" customWidth="1"/>
    <col min="16148" max="16149" width="14.5" style="76" customWidth="1"/>
    <col min="16150" max="16150" width="23.5" style="76" customWidth="1"/>
    <col min="16151" max="16384" width="9.33203125" style="76"/>
  </cols>
  <sheetData>
    <row r="1" spans="1:23" hidden="1" x14ac:dyDescent="0.15">
      <c r="T1" s="162" t="s">
        <v>672</v>
      </c>
      <c r="U1" s="162"/>
      <c r="V1" s="162"/>
    </row>
    <row r="2" spans="1:23" ht="63.75" customHeight="1" x14ac:dyDescent="0.15">
      <c r="L2" s="48"/>
      <c r="M2" s="48"/>
      <c r="N2" s="48"/>
      <c r="O2" s="48"/>
      <c r="R2" s="48"/>
      <c r="T2" s="162"/>
      <c r="U2" s="162"/>
      <c r="V2" s="162"/>
      <c r="W2" s="87"/>
    </row>
    <row r="3" spans="1:23" ht="30" customHeight="1" x14ac:dyDescent="0.15">
      <c r="A3" s="163" t="s">
        <v>643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3" ht="22.5" customHeight="1" thickBot="1" x14ac:dyDescent="0.2">
      <c r="A4" s="41"/>
      <c r="B4" s="88"/>
      <c r="C4" s="41"/>
      <c r="D4" s="41"/>
      <c r="E4" s="41"/>
      <c r="F4" s="41"/>
      <c r="G4" s="41"/>
      <c r="H4" s="41"/>
      <c r="I4" s="41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V4" s="90" t="s">
        <v>0</v>
      </c>
    </row>
    <row r="5" spans="1:23" ht="23.25" customHeight="1" x14ac:dyDescent="0.15">
      <c r="A5" s="164" t="s">
        <v>1</v>
      </c>
      <c r="B5" s="166" t="s">
        <v>369</v>
      </c>
      <c r="C5" s="168" t="s">
        <v>370</v>
      </c>
      <c r="D5" s="170" t="s">
        <v>638</v>
      </c>
      <c r="E5" s="170"/>
      <c r="F5" s="170"/>
      <c r="G5" s="170" t="s">
        <v>639</v>
      </c>
      <c r="H5" s="170"/>
      <c r="I5" s="170"/>
      <c r="J5" s="170" t="s">
        <v>183</v>
      </c>
      <c r="K5" s="170"/>
      <c r="L5" s="170"/>
      <c r="M5" s="171" t="s">
        <v>640</v>
      </c>
      <c r="N5" s="171"/>
      <c r="O5" s="171"/>
      <c r="P5" s="170" t="s">
        <v>184</v>
      </c>
      <c r="Q5" s="170"/>
      <c r="R5" s="170"/>
      <c r="S5" s="170" t="s">
        <v>641</v>
      </c>
      <c r="T5" s="170"/>
      <c r="U5" s="170"/>
      <c r="V5" s="91" t="s">
        <v>635</v>
      </c>
    </row>
    <row r="6" spans="1:23" ht="24" customHeight="1" x14ac:dyDescent="0.15">
      <c r="A6" s="165"/>
      <c r="B6" s="167"/>
      <c r="C6" s="169"/>
      <c r="D6" s="169" t="s">
        <v>4</v>
      </c>
      <c r="E6" s="169" t="s">
        <v>5</v>
      </c>
      <c r="F6" s="169"/>
      <c r="G6" s="169" t="s">
        <v>4</v>
      </c>
      <c r="H6" s="169" t="s">
        <v>5</v>
      </c>
      <c r="I6" s="169"/>
      <c r="J6" s="169" t="s">
        <v>4</v>
      </c>
      <c r="K6" s="169" t="s">
        <v>5</v>
      </c>
      <c r="L6" s="169"/>
      <c r="M6" s="169" t="s">
        <v>4</v>
      </c>
      <c r="N6" s="169" t="s">
        <v>5</v>
      </c>
      <c r="O6" s="169"/>
      <c r="P6" s="169" t="s">
        <v>4</v>
      </c>
      <c r="Q6" s="169" t="s">
        <v>5</v>
      </c>
      <c r="R6" s="169"/>
      <c r="S6" s="169" t="s">
        <v>4</v>
      </c>
      <c r="T6" s="169" t="s">
        <v>5</v>
      </c>
      <c r="U6" s="169"/>
      <c r="V6" s="172" t="s">
        <v>636</v>
      </c>
    </row>
    <row r="7" spans="1:23" ht="35.25" customHeight="1" x14ac:dyDescent="0.15">
      <c r="A7" s="165"/>
      <c r="B7" s="167"/>
      <c r="C7" s="169"/>
      <c r="D7" s="169"/>
      <c r="E7" s="42" t="s">
        <v>6</v>
      </c>
      <c r="F7" s="42" t="s">
        <v>7</v>
      </c>
      <c r="G7" s="169"/>
      <c r="H7" s="42" t="s">
        <v>6</v>
      </c>
      <c r="I7" s="42" t="s">
        <v>7</v>
      </c>
      <c r="J7" s="169"/>
      <c r="K7" s="42" t="s">
        <v>6</v>
      </c>
      <c r="L7" s="42" t="s">
        <v>7</v>
      </c>
      <c r="M7" s="169"/>
      <c r="N7" s="42" t="s">
        <v>6</v>
      </c>
      <c r="O7" s="42" t="s">
        <v>7</v>
      </c>
      <c r="P7" s="169"/>
      <c r="Q7" s="42" t="s">
        <v>6</v>
      </c>
      <c r="R7" s="42" t="s">
        <v>7</v>
      </c>
      <c r="S7" s="169"/>
      <c r="T7" s="42" t="s">
        <v>6</v>
      </c>
      <c r="U7" s="42" t="s">
        <v>7</v>
      </c>
      <c r="V7" s="172"/>
    </row>
    <row r="8" spans="1:23" ht="20.25" customHeight="1" x14ac:dyDescent="0.15">
      <c r="A8" s="92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3">
        <v>13</v>
      </c>
      <c r="N8" s="43">
        <v>14</v>
      </c>
      <c r="O8" s="43">
        <v>15</v>
      </c>
      <c r="P8" s="43">
        <v>16</v>
      </c>
      <c r="Q8" s="43">
        <v>17</v>
      </c>
      <c r="R8" s="43">
        <v>18</v>
      </c>
      <c r="S8" s="43">
        <v>19</v>
      </c>
      <c r="T8" s="43">
        <v>20</v>
      </c>
      <c r="U8" s="43">
        <v>21</v>
      </c>
      <c r="V8" s="93">
        <v>22</v>
      </c>
    </row>
    <row r="9" spans="1:23" s="96" customFormat="1" ht="21.75" customHeight="1" x14ac:dyDescent="0.15">
      <c r="A9" s="92" t="s">
        <v>464</v>
      </c>
      <c r="B9" s="94" t="s">
        <v>465</v>
      </c>
      <c r="C9" s="43" t="s">
        <v>10</v>
      </c>
      <c r="D9" s="37">
        <f>+E9+F9</f>
        <v>399561.55900000001</v>
      </c>
      <c r="E9" s="37">
        <f>+E11</f>
        <v>-153754.44099999999</v>
      </c>
      <c r="F9" s="37">
        <f>+F11</f>
        <v>553316</v>
      </c>
      <c r="G9" s="43">
        <f>+G11</f>
        <v>242745.459</v>
      </c>
      <c r="H9" s="43">
        <f>+H11</f>
        <v>0</v>
      </c>
      <c r="I9" s="43">
        <f>+I11</f>
        <v>242745.459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95"/>
    </row>
    <row r="10" spans="1:23" ht="12.75" customHeight="1" x14ac:dyDescent="0.15">
      <c r="A10" s="72"/>
      <c r="B10" s="97" t="s">
        <v>5</v>
      </c>
      <c r="C10" s="44"/>
      <c r="D10" s="44"/>
      <c r="E10" s="44"/>
      <c r="F10" s="44"/>
      <c r="G10" s="44"/>
      <c r="H10" s="44"/>
      <c r="I10" s="4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</row>
    <row r="11" spans="1:23" s="96" customFormat="1" ht="21.75" customHeight="1" x14ac:dyDescent="0.15">
      <c r="A11" s="92" t="s">
        <v>466</v>
      </c>
      <c r="B11" s="94" t="s">
        <v>467</v>
      </c>
      <c r="C11" s="43" t="s">
        <v>10</v>
      </c>
      <c r="D11" s="37">
        <f>+E11+F11</f>
        <v>399561.55900000001</v>
      </c>
      <c r="E11" s="37">
        <f t="shared" ref="E11" si="0">+E22</f>
        <v>-153754.44099999999</v>
      </c>
      <c r="F11" s="37">
        <f>+F22</f>
        <v>553316</v>
      </c>
      <c r="G11" s="43">
        <f t="shared" ref="G11:H11" si="1">+G22</f>
        <v>242745.459</v>
      </c>
      <c r="H11" s="43">
        <f t="shared" si="1"/>
        <v>0</v>
      </c>
      <c r="I11" s="43">
        <f>+I22</f>
        <v>242745.459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95"/>
    </row>
    <row r="12" spans="1:23" ht="12.75" customHeight="1" x14ac:dyDescent="0.15">
      <c r="A12" s="72"/>
      <c r="B12" s="97" t="s">
        <v>5</v>
      </c>
      <c r="C12" s="44"/>
      <c r="D12" s="44"/>
      <c r="E12" s="44"/>
      <c r="F12" s="44"/>
      <c r="G12" s="44"/>
      <c r="H12" s="44"/>
      <c r="I12" s="4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</row>
    <row r="13" spans="1:23" s="96" customFormat="1" ht="21.75" customHeight="1" x14ac:dyDescent="0.15">
      <c r="A13" s="92" t="s">
        <v>468</v>
      </c>
      <c r="B13" s="94" t="s">
        <v>469</v>
      </c>
      <c r="C13" s="43" t="s">
        <v>10</v>
      </c>
      <c r="D13" s="43"/>
      <c r="E13" s="43"/>
      <c r="F13" s="43"/>
      <c r="G13" s="43"/>
      <c r="H13" s="43"/>
      <c r="I13" s="4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95"/>
    </row>
    <row r="14" spans="1:23" ht="12.75" customHeight="1" x14ac:dyDescent="0.15">
      <c r="A14" s="72"/>
      <c r="B14" s="97" t="s">
        <v>5</v>
      </c>
      <c r="C14" s="44"/>
      <c r="D14" s="44"/>
      <c r="E14" s="44"/>
      <c r="F14" s="44"/>
      <c r="G14" s="44"/>
      <c r="H14" s="44"/>
      <c r="I14" s="4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5"/>
    </row>
    <row r="15" spans="1:23" ht="30" customHeight="1" x14ac:dyDescent="0.15">
      <c r="A15" s="72" t="s">
        <v>470</v>
      </c>
      <c r="B15" s="97" t="s">
        <v>471</v>
      </c>
      <c r="C15" s="44" t="s">
        <v>10</v>
      </c>
      <c r="D15" s="44"/>
      <c r="E15" s="44"/>
      <c r="F15" s="44"/>
      <c r="G15" s="44"/>
      <c r="H15" s="44"/>
      <c r="I15" s="4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</row>
    <row r="16" spans="1:23" ht="12.75" customHeight="1" x14ac:dyDescent="0.15">
      <c r="A16" s="72"/>
      <c r="B16" s="97" t="s">
        <v>5</v>
      </c>
      <c r="C16" s="44"/>
      <c r="D16" s="44"/>
      <c r="E16" s="44"/>
      <c r="F16" s="44"/>
      <c r="G16" s="44"/>
      <c r="H16" s="44"/>
      <c r="I16" s="4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5"/>
    </row>
    <row r="17" spans="1:22" ht="16.5" customHeight="1" x14ac:dyDescent="0.15">
      <c r="A17" s="72" t="s">
        <v>461</v>
      </c>
      <c r="B17" s="97" t="s">
        <v>472</v>
      </c>
      <c r="C17" s="44" t="s">
        <v>10</v>
      </c>
      <c r="D17" s="44"/>
      <c r="E17" s="44"/>
      <c r="F17" s="44"/>
      <c r="G17" s="44"/>
      <c r="H17" s="44"/>
      <c r="I17" s="4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</row>
    <row r="18" spans="1:22" ht="17.25" customHeight="1" x14ac:dyDescent="0.15">
      <c r="A18" s="72"/>
      <c r="B18" s="97" t="s">
        <v>5</v>
      </c>
      <c r="C18" s="44"/>
      <c r="D18" s="44"/>
      <c r="E18" s="44"/>
      <c r="F18" s="44"/>
      <c r="G18" s="44"/>
      <c r="H18" s="44"/>
      <c r="I18" s="4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/>
    </row>
    <row r="19" spans="1:22" ht="18" customHeight="1" x14ac:dyDescent="0.15">
      <c r="A19" s="72" t="s">
        <v>473</v>
      </c>
      <c r="B19" s="97" t="s">
        <v>474</v>
      </c>
      <c r="C19" s="44" t="s">
        <v>475</v>
      </c>
      <c r="D19" s="44"/>
      <c r="E19" s="44"/>
      <c r="F19" s="44"/>
      <c r="G19" s="44"/>
      <c r="H19" s="44"/>
      <c r="I19" s="4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5"/>
    </row>
    <row r="20" spans="1:22" ht="18.75" customHeight="1" x14ac:dyDescent="0.15">
      <c r="A20" s="72"/>
      <c r="B20" s="97" t="s">
        <v>197</v>
      </c>
      <c r="C20" s="44"/>
      <c r="D20" s="44"/>
      <c r="E20" s="44"/>
      <c r="F20" s="44"/>
      <c r="G20" s="44"/>
      <c r="H20" s="44"/>
      <c r="I20" s="4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5"/>
    </row>
    <row r="21" spans="1:22" ht="21" customHeight="1" x14ac:dyDescent="0.15">
      <c r="A21" s="72" t="s">
        <v>476</v>
      </c>
      <c r="B21" s="98" t="s">
        <v>477</v>
      </c>
      <c r="C21" s="44" t="s">
        <v>10</v>
      </c>
      <c r="D21" s="44"/>
      <c r="E21" s="44"/>
      <c r="F21" s="44"/>
      <c r="G21" s="44"/>
      <c r="H21" s="44"/>
      <c r="I21" s="4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5"/>
    </row>
    <row r="22" spans="1:22" s="96" customFormat="1" ht="21.75" customHeight="1" x14ac:dyDescent="0.15">
      <c r="A22" s="92" t="s">
        <v>478</v>
      </c>
      <c r="B22" s="94" t="s">
        <v>479</v>
      </c>
      <c r="C22" s="43" t="s">
        <v>10</v>
      </c>
      <c r="D22" s="37">
        <f>+E22+F22</f>
        <v>399561.55900000001</v>
      </c>
      <c r="E22" s="43">
        <v>-153754.44099999999</v>
      </c>
      <c r="F22" s="37">
        <v>553316</v>
      </c>
      <c r="G22" s="43">
        <f t="shared" ref="G22:H22" si="2">+G27</f>
        <v>242745.459</v>
      </c>
      <c r="H22" s="43">
        <f t="shared" si="2"/>
        <v>0</v>
      </c>
      <c r="I22" s="43">
        <f>+I27</f>
        <v>242745.459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95"/>
    </row>
    <row r="23" spans="1:22" ht="12.75" customHeight="1" x14ac:dyDescent="0.15">
      <c r="A23" s="72"/>
      <c r="B23" s="97" t="s">
        <v>5</v>
      </c>
      <c r="C23" s="44"/>
      <c r="D23" s="44"/>
      <c r="E23" s="44"/>
      <c r="F23" s="44"/>
      <c r="G23" s="44"/>
      <c r="H23" s="44"/>
      <c r="I23" s="4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5"/>
    </row>
    <row r="24" spans="1:22" ht="30.75" customHeight="1" x14ac:dyDescent="0.15">
      <c r="A24" s="72" t="s">
        <v>480</v>
      </c>
      <c r="B24" s="97" t="s">
        <v>481</v>
      </c>
      <c r="C24" s="44" t="s">
        <v>10</v>
      </c>
      <c r="D24" s="44"/>
      <c r="E24" s="44"/>
      <c r="F24" s="47"/>
      <c r="G24" s="44"/>
      <c r="H24" s="44"/>
      <c r="I24" s="4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</row>
    <row r="25" spans="1:22" ht="12.75" customHeight="1" x14ac:dyDescent="0.15">
      <c r="A25" s="72"/>
      <c r="B25" s="97" t="s">
        <v>5</v>
      </c>
      <c r="C25" s="44"/>
      <c r="D25" s="44"/>
      <c r="E25" s="44"/>
      <c r="F25" s="44"/>
      <c r="G25" s="44"/>
      <c r="H25" s="44"/>
      <c r="I25" s="4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1:22" ht="29.25" customHeight="1" x14ac:dyDescent="0.15">
      <c r="A26" s="72" t="s">
        <v>482</v>
      </c>
      <c r="B26" s="98" t="s">
        <v>483</v>
      </c>
      <c r="C26" s="44" t="s">
        <v>484</v>
      </c>
      <c r="D26" s="44"/>
      <c r="E26" s="44"/>
      <c r="F26" s="44"/>
      <c r="G26" s="44"/>
      <c r="H26" s="44"/>
      <c r="I26" s="4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1:22" s="96" customFormat="1" ht="28.5" customHeight="1" x14ac:dyDescent="0.15">
      <c r="A27" s="92" t="s">
        <v>485</v>
      </c>
      <c r="B27" s="94" t="s">
        <v>486</v>
      </c>
      <c r="C27" s="43" t="s">
        <v>10</v>
      </c>
      <c r="D27" s="43">
        <f>+E27+F27</f>
        <v>668416.70600000001</v>
      </c>
      <c r="E27" s="43">
        <v>40.090000000000003</v>
      </c>
      <c r="F27" s="43">
        <v>668376.61600000004</v>
      </c>
      <c r="G27" s="43">
        <f>+H27+I27</f>
        <v>242745.459</v>
      </c>
      <c r="H27" s="43"/>
      <c r="I27" s="43">
        <f>+I30+I34+I37</f>
        <v>242745.459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95"/>
    </row>
    <row r="28" spans="1:22" ht="34.5" customHeight="1" x14ac:dyDescent="0.15">
      <c r="A28" s="92" t="s">
        <v>1</v>
      </c>
      <c r="B28" s="42" t="s">
        <v>369</v>
      </c>
      <c r="C28" s="43" t="s">
        <v>370</v>
      </c>
      <c r="D28" s="43"/>
      <c r="E28" s="43"/>
      <c r="F28" s="43"/>
      <c r="G28" s="43"/>
      <c r="H28" s="43"/>
      <c r="I28" s="4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1:22" ht="12.75" customHeight="1" x14ac:dyDescent="0.15">
      <c r="A29" s="72"/>
      <c r="B29" s="97" t="s">
        <v>5</v>
      </c>
      <c r="C29" s="44"/>
      <c r="D29" s="44"/>
      <c r="E29" s="44"/>
      <c r="F29" s="44"/>
      <c r="G29" s="44"/>
      <c r="H29" s="44"/>
      <c r="I29" s="4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</row>
    <row r="30" spans="1:22" ht="33" customHeight="1" x14ac:dyDescent="0.15">
      <c r="A30" s="72" t="s">
        <v>487</v>
      </c>
      <c r="B30" s="97" t="s">
        <v>488</v>
      </c>
      <c r="C30" s="44" t="s">
        <v>489</v>
      </c>
      <c r="D30" s="46">
        <f>+E30+F30</f>
        <v>187426.234</v>
      </c>
      <c r="E30" s="44">
        <f>+E32+E33</f>
        <v>187426.234</v>
      </c>
      <c r="F30" s="44"/>
      <c r="G30" s="99">
        <f>+H30+I30</f>
        <v>153793.53099999999</v>
      </c>
      <c r="H30" s="99">
        <f>+H33</f>
        <v>153793.53099999999</v>
      </c>
      <c r="I30" s="4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</row>
    <row r="31" spans="1:22" ht="18" customHeight="1" x14ac:dyDescent="0.15">
      <c r="A31" s="72"/>
      <c r="B31" s="97" t="s">
        <v>197</v>
      </c>
      <c r="C31" s="44"/>
      <c r="D31" s="44"/>
      <c r="E31" s="44"/>
      <c r="F31" s="44"/>
      <c r="G31" s="44"/>
      <c r="H31" s="44"/>
      <c r="I31" s="4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5"/>
    </row>
    <row r="32" spans="1:22" ht="48.75" customHeight="1" x14ac:dyDescent="0.15">
      <c r="A32" s="72" t="s">
        <v>490</v>
      </c>
      <c r="B32" s="98" t="s">
        <v>491</v>
      </c>
      <c r="C32" s="44" t="s">
        <v>10</v>
      </c>
      <c r="D32" s="44">
        <f>+E32</f>
        <v>40.090000000000003</v>
      </c>
      <c r="E32" s="44">
        <v>40.090000000000003</v>
      </c>
      <c r="F32" s="44"/>
      <c r="G32" s="44"/>
      <c r="H32" s="44"/>
      <c r="I32" s="4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1:22" ht="26.25" customHeight="1" x14ac:dyDescent="0.15">
      <c r="A33" s="72" t="s">
        <v>492</v>
      </c>
      <c r="B33" s="98" t="s">
        <v>493</v>
      </c>
      <c r="C33" s="44" t="s">
        <v>10</v>
      </c>
      <c r="D33" s="44">
        <f>+E33</f>
        <v>187386.144</v>
      </c>
      <c r="E33" s="44">
        <v>187386.144</v>
      </c>
      <c r="F33" s="44"/>
      <c r="G33" s="62">
        <f>SUM(H33,I33)</f>
        <v>153793.53099999999</v>
      </c>
      <c r="H33" s="62">
        <v>153793.53099999999</v>
      </c>
      <c r="I33" s="4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</row>
    <row r="34" spans="1:22" ht="27.75" customHeight="1" x14ac:dyDescent="0.15">
      <c r="A34" s="72" t="s">
        <v>494</v>
      </c>
      <c r="B34" s="97" t="s">
        <v>495</v>
      </c>
      <c r="C34" s="44" t="s">
        <v>496</v>
      </c>
      <c r="D34" s="44">
        <f>+F34</f>
        <v>668376.51599999995</v>
      </c>
      <c r="E34" s="44">
        <v>0</v>
      </c>
      <c r="F34" s="44">
        <f>+F37</f>
        <v>668376.51599999995</v>
      </c>
      <c r="G34" s="62">
        <f>SUM(H34,I34)</f>
        <v>153794.53099999999</v>
      </c>
      <c r="H34" s="62">
        <v>153794.53099999999</v>
      </c>
      <c r="I34" s="4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</row>
    <row r="35" spans="1:22" ht="12.75" customHeight="1" x14ac:dyDescent="0.15">
      <c r="A35" s="72"/>
      <c r="B35" s="97" t="s">
        <v>197</v>
      </c>
      <c r="C35" s="44"/>
      <c r="D35" s="44"/>
      <c r="E35" s="44"/>
      <c r="F35" s="44"/>
      <c r="G35" s="62">
        <f t="shared" ref="G35:G37" si="3">SUM(H35,I35)</f>
        <v>0</v>
      </c>
      <c r="H35" s="44"/>
      <c r="I35" s="4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</row>
    <row r="36" spans="1:22" ht="36.75" customHeight="1" x14ac:dyDescent="0.15">
      <c r="A36" s="72" t="s">
        <v>497</v>
      </c>
      <c r="B36" s="98" t="s">
        <v>498</v>
      </c>
      <c r="C36" s="44" t="s">
        <v>10</v>
      </c>
      <c r="D36" s="44"/>
      <c r="E36" s="44"/>
      <c r="F36" s="44"/>
      <c r="G36" s="62">
        <f t="shared" si="3"/>
        <v>0</v>
      </c>
      <c r="H36" s="44"/>
      <c r="I36" s="4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</row>
    <row r="37" spans="1:22" ht="36.75" customHeight="1" thickBot="1" x14ac:dyDescent="0.2">
      <c r="A37" s="100" t="s">
        <v>499</v>
      </c>
      <c r="B37" s="101" t="s">
        <v>500</v>
      </c>
      <c r="D37" s="45">
        <f>+F37</f>
        <v>668376.51599999995</v>
      </c>
      <c r="E37" s="45">
        <v>0</v>
      </c>
      <c r="F37" s="45">
        <v>668376.51599999995</v>
      </c>
      <c r="G37" s="62">
        <f t="shared" si="3"/>
        <v>242745.459</v>
      </c>
      <c r="H37" s="45">
        <v>0</v>
      </c>
      <c r="I37" s="102">
        <v>242745.459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4"/>
    </row>
  </sheetData>
  <mergeCells count="24">
    <mergeCell ref="K6:L6"/>
    <mergeCell ref="T6:U6"/>
    <mergeCell ref="V6:V7"/>
    <mergeCell ref="M6:M7"/>
    <mergeCell ref="N6:O6"/>
    <mergeCell ref="P6:P7"/>
    <mergeCell ref="Q6:R6"/>
    <mergeCell ref="S6:S7"/>
    <mergeCell ref="T1:V2"/>
    <mergeCell ref="A3:U3"/>
    <mergeCell ref="A5:A7"/>
    <mergeCell ref="B5:B7"/>
    <mergeCell ref="C5:C7"/>
    <mergeCell ref="D5:F5"/>
    <mergeCell ref="G5:I5"/>
    <mergeCell ref="J5:L5"/>
    <mergeCell ref="M5:O5"/>
    <mergeCell ref="P5:R5"/>
    <mergeCell ref="S5:U5"/>
    <mergeCell ref="D6:D7"/>
    <mergeCell ref="E6:F6"/>
    <mergeCell ref="G6:G7"/>
    <mergeCell ref="H6:I6"/>
    <mergeCell ref="J6:J7"/>
  </mergeCells>
  <printOptions horizontalCentered="1"/>
  <pageMargins left="0" right="0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2"/>
  <sheetViews>
    <sheetView topLeftCell="I1" zoomScaleNormal="100" workbookViewId="0">
      <selection activeCell="Z2" sqref="Z2"/>
    </sheetView>
  </sheetViews>
  <sheetFormatPr defaultRowHeight="10.5" x14ac:dyDescent="0.15"/>
  <cols>
    <col min="1" max="1" width="8.83203125" style="40" customWidth="1"/>
    <col min="2" max="2" width="5.1640625" style="40" customWidth="1"/>
    <col min="3" max="3" width="6" style="40" customWidth="1"/>
    <col min="4" max="4" width="7" style="48" customWidth="1"/>
    <col min="5" max="5" width="50" style="114" customWidth="1"/>
    <col min="6" max="6" width="13" style="48" customWidth="1"/>
    <col min="7" max="7" width="17.1640625" style="48" customWidth="1"/>
    <col min="8" max="8" width="15.83203125" style="48" customWidth="1"/>
    <col min="9" max="9" width="16" style="48" customWidth="1"/>
    <col min="10" max="10" width="16.5" style="48" customWidth="1"/>
    <col min="11" max="11" width="14.5" style="48" customWidth="1"/>
    <col min="12" max="12" width="15.6640625" style="48" customWidth="1"/>
    <col min="13" max="13" width="16.5" style="48" customWidth="1"/>
    <col min="14" max="14" width="17.6640625" style="48" customWidth="1"/>
    <col min="15" max="15" width="15.6640625" style="48" customWidth="1"/>
    <col min="16" max="16" width="17.33203125" style="86" customWidth="1"/>
    <col min="17" max="17" width="18" style="86" customWidth="1"/>
    <col min="18" max="18" width="19.5" style="86" customWidth="1"/>
    <col min="19" max="19" width="15.1640625" style="86" customWidth="1"/>
    <col min="20" max="20" width="16.1640625" style="86" customWidth="1"/>
    <col min="21" max="21" width="14.33203125" style="86" customWidth="1"/>
    <col min="22" max="22" width="14.6640625" style="86" customWidth="1"/>
    <col min="23" max="24" width="14.5" style="86" customWidth="1"/>
    <col min="25" max="25" width="24.6640625" style="76" customWidth="1"/>
    <col min="26" max="256" width="9.33203125" style="76"/>
    <col min="257" max="260" width="8.83203125" style="76" customWidth="1"/>
    <col min="261" max="261" width="50" style="76" customWidth="1"/>
    <col min="262" max="268" width="13" style="76" customWidth="1"/>
    <col min="269" max="269" width="13.1640625" style="76" customWidth="1"/>
    <col min="270" max="270" width="13.33203125" style="76" customWidth="1"/>
    <col min="271" max="275" width="12.33203125" style="76" customWidth="1"/>
    <col min="276" max="277" width="14.33203125" style="76" customWidth="1"/>
    <col min="278" max="278" width="13.1640625" style="76" customWidth="1"/>
    <col min="279" max="280" width="14.5" style="76" customWidth="1"/>
    <col min="281" max="281" width="24.6640625" style="76" customWidth="1"/>
    <col min="282" max="512" width="9.33203125" style="76"/>
    <col min="513" max="516" width="8.83203125" style="76" customWidth="1"/>
    <col min="517" max="517" width="50" style="76" customWidth="1"/>
    <col min="518" max="524" width="13" style="76" customWidth="1"/>
    <col min="525" max="525" width="13.1640625" style="76" customWidth="1"/>
    <col min="526" max="526" width="13.33203125" style="76" customWidth="1"/>
    <col min="527" max="531" width="12.33203125" style="76" customWidth="1"/>
    <col min="532" max="533" width="14.33203125" style="76" customWidth="1"/>
    <col min="534" max="534" width="13.1640625" style="76" customWidth="1"/>
    <col min="535" max="536" width="14.5" style="76" customWidth="1"/>
    <col min="537" max="537" width="24.6640625" style="76" customWidth="1"/>
    <col min="538" max="768" width="9.33203125" style="76"/>
    <col min="769" max="772" width="8.83203125" style="76" customWidth="1"/>
    <col min="773" max="773" width="50" style="76" customWidth="1"/>
    <col min="774" max="780" width="13" style="76" customWidth="1"/>
    <col min="781" max="781" width="13.1640625" style="76" customWidth="1"/>
    <col min="782" max="782" width="13.33203125" style="76" customWidth="1"/>
    <col min="783" max="787" width="12.33203125" style="76" customWidth="1"/>
    <col min="788" max="789" width="14.33203125" style="76" customWidth="1"/>
    <col min="790" max="790" width="13.1640625" style="76" customWidth="1"/>
    <col min="791" max="792" width="14.5" style="76" customWidth="1"/>
    <col min="793" max="793" width="24.6640625" style="76" customWidth="1"/>
    <col min="794" max="1024" width="9.33203125" style="76"/>
    <col min="1025" max="1028" width="8.83203125" style="76" customWidth="1"/>
    <col min="1029" max="1029" width="50" style="76" customWidth="1"/>
    <col min="1030" max="1036" width="13" style="76" customWidth="1"/>
    <col min="1037" max="1037" width="13.1640625" style="76" customWidth="1"/>
    <col min="1038" max="1038" width="13.33203125" style="76" customWidth="1"/>
    <col min="1039" max="1043" width="12.33203125" style="76" customWidth="1"/>
    <col min="1044" max="1045" width="14.33203125" style="76" customWidth="1"/>
    <col min="1046" max="1046" width="13.1640625" style="76" customWidth="1"/>
    <col min="1047" max="1048" width="14.5" style="76" customWidth="1"/>
    <col min="1049" max="1049" width="24.6640625" style="76" customWidth="1"/>
    <col min="1050" max="1280" width="9.33203125" style="76"/>
    <col min="1281" max="1284" width="8.83203125" style="76" customWidth="1"/>
    <col min="1285" max="1285" width="50" style="76" customWidth="1"/>
    <col min="1286" max="1292" width="13" style="76" customWidth="1"/>
    <col min="1293" max="1293" width="13.1640625" style="76" customWidth="1"/>
    <col min="1294" max="1294" width="13.33203125" style="76" customWidth="1"/>
    <col min="1295" max="1299" width="12.33203125" style="76" customWidth="1"/>
    <col min="1300" max="1301" width="14.33203125" style="76" customWidth="1"/>
    <col min="1302" max="1302" width="13.1640625" style="76" customWidth="1"/>
    <col min="1303" max="1304" width="14.5" style="76" customWidth="1"/>
    <col min="1305" max="1305" width="24.6640625" style="76" customWidth="1"/>
    <col min="1306" max="1536" width="9.33203125" style="76"/>
    <col min="1537" max="1540" width="8.83203125" style="76" customWidth="1"/>
    <col min="1541" max="1541" width="50" style="76" customWidth="1"/>
    <col min="1542" max="1548" width="13" style="76" customWidth="1"/>
    <col min="1549" max="1549" width="13.1640625" style="76" customWidth="1"/>
    <col min="1550" max="1550" width="13.33203125" style="76" customWidth="1"/>
    <col min="1551" max="1555" width="12.33203125" style="76" customWidth="1"/>
    <col min="1556" max="1557" width="14.33203125" style="76" customWidth="1"/>
    <col min="1558" max="1558" width="13.1640625" style="76" customWidth="1"/>
    <col min="1559" max="1560" width="14.5" style="76" customWidth="1"/>
    <col min="1561" max="1561" width="24.6640625" style="76" customWidth="1"/>
    <col min="1562" max="1792" width="9.33203125" style="76"/>
    <col min="1793" max="1796" width="8.83203125" style="76" customWidth="1"/>
    <col min="1797" max="1797" width="50" style="76" customWidth="1"/>
    <col min="1798" max="1804" width="13" style="76" customWidth="1"/>
    <col min="1805" max="1805" width="13.1640625" style="76" customWidth="1"/>
    <col min="1806" max="1806" width="13.33203125" style="76" customWidth="1"/>
    <col min="1807" max="1811" width="12.33203125" style="76" customWidth="1"/>
    <col min="1812" max="1813" width="14.33203125" style="76" customWidth="1"/>
    <col min="1814" max="1814" width="13.1640625" style="76" customWidth="1"/>
    <col min="1815" max="1816" width="14.5" style="76" customWidth="1"/>
    <col min="1817" max="1817" width="24.6640625" style="76" customWidth="1"/>
    <col min="1818" max="2048" width="9.33203125" style="76"/>
    <col min="2049" max="2052" width="8.83203125" style="76" customWidth="1"/>
    <col min="2053" max="2053" width="50" style="76" customWidth="1"/>
    <col min="2054" max="2060" width="13" style="76" customWidth="1"/>
    <col min="2061" max="2061" width="13.1640625" style="76" customWidth="1"/>
    <col min="2062" max="2062" width="13.33203125" style="76" customWidth="1"/>
    <col min="2063" max="2067" width="12.33203125" style="76" customWidth="1"/>
    <col min="2068" max="2069" width="14.33203125" style="76" customWidth="1"/>
    <col min="2070" max="2070" width="13.1640625" style="76" customWidth="1"/>
    <col min="2071" max="2072" width="14.5" style="76" customWidth="1"/>
    <col min="2073" max="2073" width="24.6640625" style="76" customWidth="1"/>
    <col min="2074" max="2304" width="9.33203125" style="76"/>
    <col min="2305" max="2308" width="8.83203125" style="76" customWidth="1"/>
    <col min="2309" max="2309" width="50" style="76" customWidth="1"/>
    <col min="2310" max="2316" width="13" style="76" customWidth="1"/>
    <col min="2317" max="2317" width="13.1640625" style="76" customWidth="1"/>
    <col min="2318" max="2318" width="13.33203125" style="76" customWidth="1"/>
    <col min="2319" max="2323" width="12.33203125" style="76" customWidth="1"/>
    <col min="2324" max="2325" width="14.33203125" style="76" customWidth="1"/>
    <col min="2326" max="2326" width="13.1640625" style="76" customWidth="1"/>
    <col min="2327" max="2328" width="14.5" style="76" customWidth="1"/>
    <col min="2329" max="2329" width="24.6640625" style="76" customWidth="1"/>
    <col min="2330" max="2560" width="9.33203125" style="76"/>
    <col min="2561" max="2564" width="8.83203125" style="76" customWidth="1"/>
    <col min="2565" max="2565" width="50" style="76" customWidth="1"/>
    <col min="2566" max="2572" width="13" style="76" customWidth="1"/>
    <col min="2573" max="2573" width="13.1640625" style="76" customWidth="1"/>
    <col min="2574" max="2574" width="13.33203125" style="76" customWidth="1"/>
    <col min="2575" max="2579" width="12.33203125" style="76" customWidth="1"/>
    <col min="2580" max="2581" width="14.33203125" style="76" customWidth="1"/>
    <col min="2582" max="2582" width="13.1640625" style="76" customWidth="1"/>
    <col min="2583" max="2584" width="14.5" style="76" customWidth="1"/>
    <col min="2585" max="2585" width="24.6640625" style="76" customWidth="1"/>
    <col min="2586" max="2816" width="9.33203125" style="76"/>
    <col min="2817" max="2820" width="8.83203125" style="76" customWidth="1"/>
    <col min="2821" max="2821" width="50" style="76" customWidth="1"/>
    <col min="2822" max="2828" width="13" style="76" customWidth="1"/>
    <col min="2829" max="2829" width="13.1640625" style="76" customWidth="1"/>
    <col min="2830" max="2830" width="13.33203125" style="76" customWidth="1"/>
    <col min="2831" max="2835" width="12.33203125" style="76" customWidth="1"/>
    <col min="2836" max="2837" width="14.33203125" style="76" customWidth="1"/>
    <col min="2838" max="2838" width="13.1640625" style="76" customWidth="1"/>
    <col min="2839" max="2840" width="14.5" style="76" customWidth="1"/>
    <col min="2841" max="2841" width="24.6640625" style="76" customWidth="1"/>
    <col min="2842" max="3072" width="9.33203125" style="76"/>
    <col min="3073" max="3076" width="8.83203125" style="76" customWidth="1"/>
    <col min="3077" max="3077" width="50" style="76" customWidth="1"/>
    <col min="3078" max="3084" width="13" style="76" customWidth="1"/>
    <col min="3085" max="3085" width="13.1640625" style="76" customWidth="1"/>
    <col min="3086" max="3086" width="13.33203125" style="76" customWidth="1"/>
    <col min="3087" max="3091" width="12.33203125" style="76" customWidth="1"/>
    <col min="3092" max="3093" width="14.33203125" style="76" customWidth="1"/>
    <col min="3094" max="3094" width="13.1640625" style="76" customWidth="1"/>
    <col min="3095" max="3096" width="14.5" style="76" customWidth="1"/>
    <col min="3097" max="3097" width="24.6640625" style="76" customWidth="1"/>
    <col min="3098" max="3328" width="9.33203125" style="76"/>
    <col min="3329" max="3332" width="8.83203125" style="76" customWidth="1"/>
    <col min="3333" max="3333" width="50" style="76" customWidth="1"/>
    <col min="3334" max="3340" width="13" style="76" customWidth="1"/>
    <col min="3341" max="3341" width="13.1640625" style="76" customWidth="1"/>
    <col min="3342" max="3342" width="13.33203125" style="76" customWidth="1"/>
    <col min="3343" max="3347" width="12.33203125" style="76" customWidth="1"/>
    <col min="3348" max="3349" width="14.33203125" style="76" customWidth="1"/>
    <col min="3350" max="3350" width="13.1640625" style="76" customWidth="1"/>
    <col min="3351" max="3352" width="14.5" style="76" customWidth="1"/>
    <col min="3353" max="3353" width="24.6640625" style="76" customWidth="1"/>
    <col min="3354" max="3584" width="9.33203125" style="76"/>
    <col min="3585" max="3588" width="8.83203125" style="76" customWidth="1"/>
    <col min="3589" max="3589" width="50" style="76" customWidth="1"/>
    <col min="3590" max="3596" width="13" style="76" customWidth="1"/>
    <col min="3597" max="3597" width="13.1640625" style="76" customWidth="1"/>
    <col min="3598" max="3598" width="13.33203125" style="76" customWidth="1"/>
    <col min="3599" max="3603" width="12.33203125" style="76" customWidth="1"/>
    <col min="3604" max="3605" width="14.33203125" style="76" customWidth="1"/>
    <col min="3606" max="3606" width="13.1640625" style="76" customWidth="1"/>
    <col min="3607" max="3608" width="14.5" style="76" customWidth="1"/>
    <col min="3609" max="3609" width="24.6640625" style="76" customWidth="1"/>
    <col min="3610" max="3840" width="9.33203125" style="76"/>
    <col min="3841" max="3844" width="8.83203125" style="76" customWidth="1"/>
    <col min="3845" max="3845" width="50" style="76" customWidth="1"/>
    <col min="3846" max="3852" width="13" style="76" customWidth="1"/>
    <col min="3853" max="3853" width="13.1640625" style="76" customWidth="1"/>
    <col min="3854" max="3854" width="13.33203125" style="76" customWidth="1"/>
    <col min="3855" max="3859" width="12.33203125" style="76" customWidth="1"/>
    <col min="3860" max="3861" width="14.33203125" style="76" customWidth="1"/>
    <col min="3862" max="3862" width="13.1640625" style="76" customWidth="1"/>
    <col min="3863" max="3864" width="14.5" style="76" customWidth="1"/>
    <col min="3865" max="3865" width="24.6640625" style="76" customWidth="1"/>
    <col min="3866" max="4096" width="9.33203125" style="76"/>
    <col min="4097" max="4100" width="8.83203125" style="76" customWidth="1"/>
    <col min="4101" max="4101" width="50" style="76" customWidth="1"/>
    <col min="4102" max="4108" width="13" style="76" customWidth="1"/>
    <col min="4109" max="4109" width="13.1640625" style="76" customWidth="1"/>
    <col min="4110" max="4110" width="13.33203125" style="76" customWidth="1"/>
    <col min="4111" max="4115" width="12.33203125" style="76" customWidth="1"/>
    <col min="4116" max="4117" width="14.33203125" style="76" customWidth="1"/>
    <col min="4118" max="4118" width="13.1640625" style="76" customWidth="1"/>
    <col min="4119" max="4120" width="14.5" style="76" customWidth="1"/>
    <col min="4121" max="4121" width="24.6640625" style="76" customWidth="1"/>
    <col min="4122" max="4352" width="9.33203125" style="76"/>
    <col min="4353" max="4356" width="8.83203125" style="76" customWidth="1"/>
    <col min="4357" max="4357" width="50" style="76" customWidth="1"/>
    <col min="4358" max="4364" width="13" style="76" customWidth="1"/>
    <col min="4365" max="4365" width="13.1640625" style="76" customWidth="1"/>
    <col min="4366" max="4366" width="13.33203125" style="76" customWidth="1"/>
    <col min="4367" max="4371" width="12.33203125" style="76" customWidth="1"/>
    <col min="4372" max="4373" width="14.33203125" style="76" customWidth="1"/>
    <col min="4374" max="4374" width="13.1640625" style="76" customWidth="1"/>
    <col min="4375" max="4376" width="14.5" style="76" customWidth="1"/>
    <col min="4377" max="4377" width="24.6640625" style="76" customWidth="1"/>
    <col min="4378" max="4608" width="9.33203125" style="76"/>
    <col min="4609" max="4612" width="8.83203125" style="76" customWidth="1"/>
    <col min="4613" max="4613" width="50" style="76" customWidth="1"/>
    <col min="4614" max="4620" width="13" style="76" customWidth="1"/>
    <col min="4621" max="4621" width="13.1640625" style="76" customWidth="1"/>
    <col min="4622" max="4622" width="13.33203125" style="76" customWidth="1"/>
    <col min="4623" max="4627" width="12.33203125" style="76" customWidth="1"/>
    <col min="4628" max="4629" width="14.33203125" style="76" customWidth="1"/>
    <col min="4630" max="4630" width="13.1640625" style="76" customWidth="1"/>
    <col min="4631" max="4632" width="14.5" style="76" customWidth="1"/>
    <col min="4633" max="4633" width="24.6640625" style="76" customWidth="1"/>
    <col min="4634" max="4864" width="9.33203125" style="76"/>
    <col min="4865" max="4868" width="8.83203125" style="76" customWidth="1"/>
    <col min="4869" max="4869" width="50" style="76" customWidth="1"/>
    <col min="4870" max="4876" width="13" style="76" customWidth="1"/>
    <col min="4877" max="4877" width="13.1640625" style="76" customWidth="1"/>
    <col min="4878" max="4878" width="13.33203125" style="76" customWidth="1"/>
    <col min="4879" max="4883" width="12.33203125" style="76" customWidth="1"/>
    <col min="4884" max="4885" width="14.33203125" style="76" customWidth="1"/>
    <col min="4886" max="4886" width="13.1640625" style="76" customWidth="1"/>
    <col min="4887" max="4888" width="14.5" style="76" customWidth="1"/>
    <col min="4889" max="4889" width="24.6640625" style="76" customWidth="1"/>
    <col min="4890" max="5120" width="9.33203125" style="76"/>
    <col min="5121" max="5124" width="8.83203125" style="76" customWidth="1"/>
    <col min="5125" max="5125" width="50" style="76" customWidth="1"/>
    <col min="5126" max="5132" width="13" style="76" customWidth="1"/>
    <col min="5133" max="5133" width="13.1640625" style="76" customWidth="1"/>
    <col min="5134" max="5134" width="13.33203125" style="76" customWidth="1"/>
    <col min="5135" max="5139" width="12.33203125" style="76" customWidth="1"/>
    <col min="5140" max="5141" width="14.33203125" style="76" customWidth="1"/>
    <col min="5142" max="5142" width="13.1640625" style="76" customWidth="1"/>
    <col min="5143" max="5144" width="14.5" style="76" customWidth="1"/>
    <col min="5145" max="5145" width="24.6640625" style="76" customWidth="1"/>
    <col min="5146" max="5376" width="9.33203125" style="76"/>
    <col min="5377" max="5380" width="8.83203125" style="76" customWidth="1"/>
    <col min="5381" max="5381" width="50" style="76" customWidth="1"/>
    <col min="5382" max="5388" width="13" style="76" customWidth="1"/>
    <col min="5389" max="5389" width="13.1640625" style="76" customWidth="1"/>
    <col min="5390" max="5390" width="13.33203125" style="76" customWidth="1"/>
    <col min="5391" max="5395" width="12.33203125" style="76" customWidth="1"/>
    <col min="5396" max="5397" width="14.33203125" style="76" customWidth="1"/>
    <col min="5398" max="5398" width="13.1640625" style="76" customWidth="1"/>
    <col min="5399" max="5400" width="14.5" style="76" customWidth="1"/>
    <col min="5401" max="5401" width="24.6640625" style="76" customWidth="1"/>
    <col min="5402" max="5632" width="9.33203125" style="76"/>
    <col min="5633" max="5636" width="8.83203125" style="76" customWidth="1"/>
    <col min="5637" max="5637" width="50" style="76" customWidth="1"/>
    <col min="5638" max="5644" width="13" style="76" customWidth="1"/>
    <col min="5645" max="5645" width="13.1640625" style="76" customWidth="1"/>
    <col min="5646" max="5646" width="13.33203125" style="76" customWidth="1"/>
    <col min="5647" max="5651" width="12.33203125" style="76" customWidth="1"/>
    <col min="5652" max="5653" width="14.33203125" style="76" customWidth="1"/>
    <col min="5654" max="5654" width="13.1640625" style="76" customWidth="1"/>
    <col min="5655" max="5656" width="14.5" style="76" customWidth="1"/>
    <col min="5657" max="5657" width="24.6640625" style="76" customWidth="1"/>
    <col min="5658" max="5888" width="9.33203125" style="76"/>
    <col min="5889" max="5892" width="8.83203125" style="76" customWidth="1"/>
    <col min="5893" max="5893" width="50" style="76" customWidth="1"/>
    <col min="5894" max="5900" width="13" style="76" customWidth="1"/>
    <col min="5901" max="5901" width="13.1640625" style="76" customWidth="1"/>
    <col min="5902" max="5902" width="13.33203125" style="76" customWidth="1"/>
    <col min="5903" max="5907" width="12.33203125" style="76" customWidth="1"/>
    <col min="5908" max="5909" width="14.33203125" style="76" customWidth="1"/>
    <col min="5910" max="5910" width="13.1640625" style="76" customWidth="1"/>
    <col min="5911" max="5912" width="14.5" style="76" customWidth="1"/>
    <col min="5913" max="5913" width="24.6640625" style="76" customWidth="1"/>
    <col min="5914" max="6144" width="9.33203125" style="76"/>
    <col min="6145" max="6148" width="8.83203125" style="76" customWidth="1"/>
    <col min="6149" max="6149" width="50" style="76" customWidth="1"/>
    <col min="6150" max="6156" width="13" style="76" customWidth="1"/>
    <col min="6157" max="6157" width="13.1640625" style="76" customWidth="1"/>
    <col min="6158" max="6158" width="13.33203125" style="76" customWidth="1"/>
    <col min="6159" max="6163" width="12.33203125" style="76" customWidth="1"/>
    <col min="6164" max="6165" width="14.33203125" style="76" customWidth="1"/>
    <col min="6166" max="6166" width="13.1640625" style="76" customWidth="1"/>
    <col min="6167" max="6168" width="14.5" style="76" customWidth="1"/>
    <col min="6169" max="6169" width="24.6640625" style="76" customWidth="1"/>
    <col min="6170" max="6400" width="9.33203125" style="76"/>
    <col min="6401" max="6404" width="8.83203125" style="76" customWidth="1"/>
    <col min="6405" max="6405" width="50" style="76" customWidth="1"/>
    <col min="6406" max="6412" width="13" style="76" customWidth="1"/>
    <col min="6413" max="6413" width="13.1640625" style="76" customWidth="1"/>
    <col min="6414" max="6414" width="13.33203125" style="76" customWidth="1"/>
    <col min="6415" max="6419" width="12.33203125" style="76" customWidth="1"/>
    <col min="6420" max="6421" width="14.33203125" style="76" customWidth="1"/>
    <col min="6422" max="6422" width="13.1640625" style="76" customWidth="1"/>
    <col min="6423" max="6424" width="14.5" style="76" customWidth="1"/>
    <col min="6425" max="6425" width="24.6640625" style="76" customWidth="1"/>
    <col min="6426" max="6656" width="9.33203125" style="76"/>
    <col min="6657" max="6660" width="8.83203125" style="76" customWidth="1"/>
    <col min="6661" max="6661" width="50" style="76" customWidth="1"/>
    <col min="6662" max="6668" width="13" style="76" customWidth="1"/>
    <col min="6669" max="6669" width="13.1640625" style="76" customWidth="1"/>
    <col min="6670" max="6670" width="13.33203125" style="76" customWidth="1"/>
    <col min="6671" max="6675" width="12.33203125" style="76" customWidth="1"/>
    <col min="6676" max="6677" width="14.33203125" style="76" customWidth="1"/>
    <col min="6678" max="6678" width="13.1640625" style="76" customWidth="1"/>
    <col min="6679" max="6680" width="14.5" style="76" customWidth="1"/>
    <col min="6681" max="6681" width="24.6640625" style="76" customWidth="1"/>
    <col min="6682" max="6912" width="9.33203125" style="76"/>
    <col min="6913" max="6916" width="8.83203125" style="76" customWidth="1"/>
    <col min="6917" max="6917" width="50" style="76" customWidth="1"/>
    <col min="6918" max="6924" width="13" style="76" customWidth="1"/>
    <col min="6925" max="6925" width="13.1640625" style="76" customWidth="1"/>
    <col min="6926" max="6926" width="13.33203125" style="76" customWidth="1"/>
    <col min="6927" max="6931" width="12.33203125" style="76" customWidth="1"/>
    <col min="6932" max="6933" width="14.33203125" style="76" customWidth="1"/>
    <col min="6934" max="6934" width="13.1640625" style="76" customWidth="1"/>
    <col min="6935" max="6936" width="14.5" style="76" customWidth="1"/>
    <col min="6937" max="6937" width="24.6640625" style="76" customWidth="1"/>
    <col min="6938" max="7168" width="9.33203125" style="76"/>
    <col min="7169" max="7172" width="8.83203125" style="76" customWidth="1"/>
    <col min="7173" max="7173" width="50" style="76" customWidth="1"/>
    <col min="7174" max="7180" width="13" style="76" customWidth="1"/>
    <col min="7181" max="7181" width="13.1640625" style="76" customWidth="1"/>
    <col min="7182" max="7182" width="13.33203125" style="76" customWidth="1"/>
    <col min="7183" max="7187" width="12.33203125" style="76" customWidth="1"/>
    <col min="7188" max="7189" width="14.33203125" style="76" customWidth="1"/>
    <col min="7190" max="7190" width="13.1640625" style="76" customWidth="1"/>
    <col min="7191" max="7192" width="14.5" style="76" customWidth="1"/>
    <col min="7193" max="7193" width="24.6640625" style="76" customWidth="1"/>
    <col min="7194" max="7424" width="9.33203125" style="76"/>
    <col min="7425" max="7428" width="8.83203125" style="76" customWidth="1"/>
    <col min="7429" max="7429" width="50" style="76" customWidth="1"/>
    <col min="7430" max="7436" width="13" style="76" customWidth="1"/>
    <col min="7437" max="7437" width="13.1640625" style="76" customWidth="1"/>
    <col min="7438" max="7438" width="13.33203125" style="76" customWidth="1"/>
    <col min="7439" max="7443" width="12.33203125" style="76" customWidth="1"/>
    <col min="7444" max="7445" width="14.33203125" style="76" customWidth="1"/>
    <col min="7446" max="7446" width="13.1640625" style="76" customWidth="1"/>
    <col min="7447" max="7448" width="14.5" style="76" customWidth="1"/>
    <col min="7449" max="7449" width="24.6640625" style="76" customWidth="1"/>
    <col min="7450" max="7680" width="9.33203125" style="76"/>
    <col min="7681" max="7684" width="8.83203125" style="76" customWidth="1"/>
    <col min="7685" max="7685" width="50" style="76" customWidth="1"/>
    <col min="7686" max="7692" width="13" style="76" customWidth="1"/>
    <col min="7693" max="7693" width="13.1640625" style="76" customWidth="1"/>
    <col min="7694" max="7694" width="13.33203125" style="76" customWidth="1"/>
    <col min="7695" max="7699" width="12.33203125" style="76" customWidth="1"/>
    <col min="7700" max="7701" width="14.33203125" style="76" customWidth="1"/>
    <col min="7702" max="7702" width="13.1640625" style="76" customWidth="1"/>
    <col min="7703" max="7704" width="14.5" style="76" customWidth="1"/>
    <col min="7705" max="7705" width="24.6640625" style="76" customWidth="1"/>
    <col min="7706" max="7936" width="9.33203125" style="76"/>
    <col min="7937" max="7940" width="8.83203125" style="76" customWidth="1"/>
    <col min="7941" max="7941" width="50" style="76" customWidth="1"/>
    <col min="7942" max="7948" width="13" style="76" customWidth="1"/>
    <col min="7949" max="7949" width="13.1640625" style="76" customWidth="1"/>
    <col min="7950" max="7950" width="13.33203125" style="76" customWidth="1"/>
    <col min="7951" max="7955" width="12.33203125" style="76" customWidth="1"/>
    <col min="7956" max="7957" width="14.33203125" style="76" customWidth="1"/>
    <col min="7958" max="7958" width="13.1640625" style="76" customWidth="1"/>
    <col min="7959" max="7960" width="14.5" style="76" customWidth="1"/>
    <col min="7961" max="7961" width="24.6640625" style="76" customWidth="1"/>
    <col min="7962" max="8192" width="9.33203125" style="76"/>
    <col min="8193" max="8196" width="8.83203125" style="76" customWidth="1"/>
    <col min="8197" max="8197" width="50" style="76" customWidth="1"/>
    <col min="8198" max="8204" width="13" style="76" customWidth="1"/>
    <col min="8205" max="8205" width="13.1640625" style="76" customWidth="1"/>
    <col min="8206" max="8206" width="13.33203125" style="76" customWidth="1"/>
    <col min="8207" max="8211" width="12.33203125" style="76" customWidth="1"/>
    <col min="8212" max="8213" width="14.33203125" style="76" customWidth="1"/>
    <col min="8214" max="8214" width="13.1640625" style="76" customWidth="1"/>
    <col min="8215" max="8216" width="14.5" style="76" customWidth="1"/>
    <col min="8217" max="8217" width="24.6640625" style="76" customWidth="1"/>
    <col min="8218" max="8448" width="9.33203125" style="76"/>
    <col min="8449" max="8452" width="8.83203125" style="76" customWidth="1"/>
    <col min="8453" max="8453" width="50" style="76" customWidth="1"/>
    <col min="8454" max="8460" width="13" style="76" customWidth="1"/>
    <col min="8461" max="8461" width="13.1640625" style="76" customWidth="1"/>
    <col min="8462" max="8462" width="13.33203125" style="76" customWidth="1"/>
    <col min="8463" max="8467" width="12.33203125" style="76" customWidth="1"/>
    <col min="8468" max="8469" width="14.33203125" style="76" customWidth="1"/>
    <col min="8470" max="8470" width="13.1640625" style="76" customWidth="1"/>
    <col min="8471" max="8472" width="14.5" style="76" customWidth="1"/>
    <col min="8473" max="8473" width="24.6640625" style="76" customWidth="1"/>
    <col min="8474" max="8704" width="9.33203125" style="76"/>
    <col min="8705" max="8708" width="8.83203125" style="76" customWidth="1"/>
    <col min="8709" max="8709" width="50" style="76" customWidth="1"/>
    <col min="8710" max="8716" width="13" style="76" customWidth="1"/>
    <col min="8717" max="8717" width="13.1640625" style="76" customWidth="1"/>
    <col min="8718" max="8718" width="13.33203125" style="76" customWidth="1"/>
    <col min="8719" max="8723" width="12.33203125" style="76" customWidth="1"/>
    <col min="8724" max="8725" width="14.33203125" style="76" customWidth="1"/>
    <col min="8726" max="8726" width="13.1640625" style="76" customWidth="1"/>
    <col min="8727" max="8728" width="14.5" style="76" customWidth="1"/>
    <col min="8729" max="8729" width="24.6640625" style="76" customWidth="1"/>
    <col min="8730" max="8960" width="9.33203125" style="76"/>
    <col min="8961" max="8964" width="8.83203125" style="76" customWidth="1"/>
    <col min="8965" max="8965" width="50" style="76" customWidth="1"/>
    <col min="8966" max="8972" width="13" style="76" customWidth="1"/>
    <col min="8973" max="8973" width="13.1640625" style="76" customWidth="1"/>
    <col min="8974" max="8974" width="13.33203125" style="76" customWidth="1"/>
    <col min="8975" max="8979" width="12.33203125" style="76" customWidth="1"/>
    <col min="8980" max="8981" width="14.33203125" style="76" customWidth="1"/>
    <col min="8982" max="8982" width="13.1640625" style="76" customWidth="1"/>
    <col min="8983" max="8984" width="14.5" style="76" customWidth="1"/>
    <col min="8985" max="8985" width="24.6640625" style="76" customWidth="1"/>
    <col min="8986" max="9216" width="9.33203125" style="76"/>
    <col min="9217" max="9220" width="8.83203125" style="76" customWidth="1"/>
    <col min="9221" max="9221" width="50" style="76" customWidth="1"/>
    <col min="9222" max="9228" width="13" style="76" customWidth="1"/>
    <col min="9229" max="9229" width="13.1640625" style="76" customWidth="1"/>
    <col min="9230" max="9230" width="13.33203125" style="76" customWidth="1"/>
    <col min="9231" max="9235" width="12.33203125" style="76" customWidth="1"/>
    <col min="9236" max="9237" width="14.33203125" style="76" customWidth="1"/>
    <col min="9238" max="9238" width="13.1640625" style="76" customWidth="1"/>
    <col min="9239" max="9240" width="14.5" style="76" customWidth="1"/>
    <col min="9241" max="9241" width="24.6640625" style="76" customWidth="1"/>
    <col min="9242" max="9472" width="9.33203125" style="76"/>
    <col min="9473" max="9476" width="8.83203125" style="76" customWidth="1"/>
    <col min="9477" max="9477" width="50" style="76" customWidth="1"/>
    <col min="9478" max="9484" width="13" style="76" customWidth="1"/>
    <col min="9485" max="9485" width="13.1640625" style="76" customWidth="1"/>
    <col min="9486" max="9486" width="13.33203125" style="76" customWidth="1"/>
    <col min="9487" max="9491" width="12.33203125" style="76" customWidth="1"/>
    <col min="9492" max="9493" width="14.33203125" style="76" customWidth="1"/>
    <col min="9494" max="9494" width="13.1640625" style="76" customWidth="1"/>
    <col min="9495" max="9496" width="14.5" style="76" customWidth="1"/>
    <col min="9497" max="9497" width="24.6640625" style="76" customWidth="1"/>
    <col min="9498" max="9728" width="9.33203125" style="76"/>
    <col min="9729" max="9732" width="8.83203125" style="76" customWidth="1"/>
    <col min="9733" max="9733" width="50" style="76" customWidth="1"/>
    <col min="9734" max="9740" width="13" style="76" customWidth="1"/>
    <col min="9741" max="9741" width="13.1640625" style="76" customWidth="1"/>
    <col min="9742" max="9742" width="13.33203125" style="76" customWidth="1"/>
    <col min="9743" max="9747" width="12.33203125" style="76" customWidth="1"/>
    <col min="9748" max="9749" width="14.33203125" style="76" customWidth="1"/>
    <col min="9750" max="9750" width="13.1640625" style="76" customWidth="1"/>
    <col min="9751" max="9752" width="14.5" style="76" customWidth="1"/>
    <col min="9753" max="9753" width="24.6640625" style="76" customWidth="1"/>
    <col min="9754" max="9984" width="9.33203125" style="76"/>
    <col min="9985" max="9988" width="8.83203125" style="76" customWidth="1"/>
    <col min="9989" max="9989" width="50" style="76" customWidth="1"/>
    <col min="9990" max="9996" width="13" style="76" customWidth="1"/>
    <col min="9997" max="9997" width="13.1640625" style="76" customWidth="1"/>
    <col min="9998" max="9998" width="13.33203125" style="76" customWidth="1"/>
    <col min="9999" max="10003" width="12.33203125" style="76" customWidth="1"/>
    <col min="10004" max="10005" width="14.33203125" style="76" customWidth="1"/>
    <col min="10006" max="10006" width="13.1640625" style="76" customWidth="1"/>
    <col min="10007" max="10008" width="14.5" style="76" customWidth="1"/>
    <col min="10009" max="10009" width="24.6640625" style="76" customWidth="1"/>
    <col min="10010" max="10240" width="9.33203125" style="76"/>
    <col min="10241" max="10244" width="8.83203125" style="76" customWidth="1"/>
    <col min="10245" max="10245" width="50" style="76" customWidth="1"/>
    <col min="10246" max="10252" width="13" style="76" customWidth="1"/>
    <col min="10253" max="10253" width="13.1640625" style="76" customWidth="1"/>
    <col min="10254" max="10254" width="13.33203125" style="76" customWidth="1"/>
    <col min="10255" max="10259" width="12.33203125" style="76" customWidth="1"/>
    <col min="10260" max="10261" width="14.33203125" style="76" customWidth="1"/>
    <col min="10262" max="10262" width="13.1640625" style="76" customWidth="1"/>
    <col min="10263" max="10264" width="14.5" style="76" customWidth="1"/>
    <col min="10265" max="10265" width="24.6640625" style="76" customWidth="1"/>
    <col min="10266" max="10496" width="9.33203125" style="76"/>
    <col min="10497" max="10500" width="8.83203125" style="76" customWidth="1"/>
    <col min="10501" max="10501" width="50" style="76" customWidth="1"/>
    <col min="10502" max="10508" width="13" style="76" customWidth="1"/>
    <col min="10509" max="10509" width="13.1640625" style="76" customWidth="1"/>
    <col min="10510" max="10510" width="13.33203125" style="76" customWidth="1"/>
    <col min="10511" max="10515" width="12.33203125" style="76" customWidth="1"/>
    <col min="10516" max="10517" width="14.33203125" style="76" customWidth="1"/>
    <col min="10518" max="10518" width="13.1640625" style="76" customWidth="1"/>
    <col min="10519" max="10520" width="14.5" style="76" customWidth="1"/>
    <col min="10521" max="10521" width="24.6640625" style="76" customWidth="1"/>
    <col min="10522" max="10752" width="9.33203125" style="76"/>
    <col min="10753" max="10756" width="8.83203125" style="76" customWidth="1"/>
    <col min="10757" max="10757" width="50" style="76" customWidth="1"/>
    <col min="10758" max="10764" width="13" style="76" customWidth="1"/>
    <col min="10765" max="10765" width="13.1640625" style="76" customWidth="1"/>
    <col min="10766" max="10766" width="13.33203125" style="76" customWidth="1"/>
    <col min="10767" max="10771" width="12.33203125" style="76" customWidth="1"/>
    <col min="10772" max="10773" width="14.33203125" style="76" customWidth="1"/>
    <col min="10774" max="10774" width="13.1640625" style="76" customWidth="1"/>
    <col min="10775" max="10776" width="14.5" style="76" customWidth="1"/>
    <col min="10777" max="10777" width="24.6640625" style="76" customWidth="1"/>
    <col min="10778" max="11008" width="9.33203125" style="76"/>
    <col min="11009" max="11012" width="8.83203125" style="76" customWidth="1"/>
    <col min="11013" max="11013" width="50" style="76" customWidth="1"/>
    <col min="11014" max="11020" width="13" style="76" customWidth="1"/>
    <col min="11021" max="11021" width="13.1640625" style="76" customWidth="1"/>
    <col min="11022" max="11022" width="13.33203125" style="76" customWidth="1"/>
    <col min="11023" max="11027" width="12.33203125" style="76" customWidth="1"/>
    <col min="11028" max="11029" width="14.33203125" style="76" customWidth="1"/>
    <col min="11030" max="11030" width="13.1640625" style="76" customWidth="1"/>
    <col min="11031" max="11032" width="14.5" style="76" customWidth="1"/>
    <col min="11033" max="11033" width="24.6640625" style="76" customWidth="1"/>
    <col min="11034" max="11264" width="9.33203125" style="76"/>
    <col min="11265" max="11268" width="8.83203125" style="76" customWidth="1"/>
    <col min="11269" max="11269" width="50" style="76" customWidth="1"/>
    <col min="11270" max="11276" width="13" style="76" customWidth="1"/>
    <col min="11277" max="11277" width="13.1640625" style="76" customWidth="1"/>
    <col min="11278" max="11278" width="13.33203125" style="76" customWidth="1"/>
    <col min="11279" max="11283" width="12.33203125" style="76" customWidth="1"/>
    <col min="11284" max="11285" width="14.33203125" style="76" customWidth="1"/>
    <col min="11286" max="11286" width="13.1640625" style="76" customWidth="1"/>
    <col min="11287" max="11288" width="14.5" style="76" customWidth="1"/>
    <col min="11289" max="11289" width="24.6640625" style="76" customWidth="1"/>
    <col min="11290" max="11520" width="9.33203125" style="76"/>
    <col min="11521" max="11524" width="8.83203125" style="76" customWidth="1"/>
    <col min="11525" max="11525" width="50" style="76" customWidth="1"/>
    <col min="11526" max="11532" width="13" style="76" customWidth="1"/>
    <col min="11533" max="11533" width="13.1640625" style="76" customWidth="1"/>
    <col min="11534" max="11534" width="13.33203125" style="76" customWidth="1"/>
    <col min="11535" max="11539" width="12.33203125" style="76" customWidth="1"/>
    <col min="11540" max="11541" width="14.33203125" style="76" customWidth="1"/>
    <col min="11542" max="11542" width="13.1640625" style="76" customWidth="1"/>
    <col min="11543" max="11544" width="14.5" style="76" customWidth="1"/>
    <col min="11545" max="11545" width="24.6640625" style="76" customWidth="1"/>
    <col min="11546" max="11776" width="9.33203125" style="76"/>
    <col min="11777" max="11780" width="8.83203125" style="76" customWidth="1"/>
    <col min="11781" max="11781" width="50" style="76" customWidth="1"/>
    <col min="11782" max="11788" width="13" style="76" customWidth="1"/>
    <col min="11789" max="11789" width="13.1640625" style="76" customWidth="1"/>
    <col min="11790" max="11790" width="13.33203125" style="76" customWidth="1"/>
    <col min="11791" max="11795" width="12.33203125" style="76" customWidth="1"/>
    <col min="11796" max="11797" width="14.33203125" style="76" customWidth="1"/>
    <col min="11798" max="11798" width="13.1640625" style="76" customWidth="1"/>
    <col min="11799" max="11800" width="14.5" style="76" customWidth="1"/>
    <col min="11801" max="11801" width="24.6640625" style="76" customWidth="1"/>
    <col min="11802" max="12032" width="9.33203125" style="76"/>
    <col min="12033" max="12036" width="8.83203125" style="76" customWidth="1"/>
    <col min="12037" max="12037" width="50" style="76" customWidth="1"/>
    <col min="12038" max="12044" width="13" style="76" customWidth="1"/>
    <col min="12045" max="12045" width="13.1640625" style="76" customWidth="1"/>
    <col min="12046" max="12046" width="13.33203125" style="76" customWidth="1"/>
    <col min="12047" max="12051" width="12.33203125" style="76" customWidth="1"/>
    <col min="12052" max="12053" width="14.33203125" style="76" customWidth="1"/>
    <col min="12054" max="12054" width="13.1640625" style="76" customWidth="1"/>
    <col min="12055" max="12056" width="14.5" style="76" customWidth="1"/>
    <col min="12057" max="12057" width="24.6640625" style="76" customWidth="1"/>
    <col min="12058" max="12288" width="9.33203125" style="76"/>
    <col min="12289" max="12292" width="8.83203125" style="76" customWidth="1"/>
    <col min="12293" max="12293" width="50" style="76" customWidth="1"/>
    <col min="12294" max="12300" width="13" style="76" customWidth="1"/>
    <col min="12301" max="12301" width="13.1640625" style="76" customWidth="1"/>
    <col min="12302" max="12302" width="13.33203125" style="76" customWidth="1"/>
    <col min="12303" max="12307" width="12.33203125" style="76" customWidth="1"/>
    <col min="12308" max="12309" width="14.33203125" style="76" customWidth="1"/>
    <col min="12310" max="12310" width="13.1640625" style="76" customWidth="1"/>
    <col min="12311" max="12312" width="14.5" style="76" customWidth="1"/>
    <col min="12313" max="12313" width="24.6640625" style="76" customWidth="1"/>
    <col min="12314" max="12544" width="9.33203125" style="76"/>
    <col min="12545" max="12548" width="8.83203125" style="76" customWidth="1"/>
    <col min="12549" max="12549" width="50" style="76" customWidth="1"/>
    <col min="12550" max="12556" width="13" style="76" customWidth="1"/>
    <col min="12557" max="12557" width="13.1640625" style="76" customWidth="1"/>
    <col min="12558" max="12558" width="13.33203125" style="76" customWidth="1"/>
    <col min="12559" max="12563" width="12.33203125" style="76" customWidth="1"/>
    <col min="12564" max="12565" width="14.33203125" style="76" customWidth="1"/>
    <col min="12566" max="12566" width="13.1640625" style="76" customWidth="1"/>
    <col min="12567" max="12568" width="14.5" style="76" customWidth="1"/>
    <col min="12569" max="12569" width="24.6640625" style="76" customWidth="1"/>
    <col min="12570" max="12800" width="9.33203125" style="76"/>
    <col min="12801" max="12804" width="8.83203125" style="76" customWidth="1"/>
    <col min="12805" max="12805" width="50" style="76" customWidth="1"/>
    <col min="12806" max="12812" width="13" style="76" customWidth="1"/>
    <col min="12813" max="12813" width="13.1640625" style="76" customWidth="1"/>
    <col min="12814" max="12814" width="13.33203125" style="76" customWidth="1"/>
    <col min="12815" max="12819" width="12.33203125" style="76" customWidth="1"/>
    <col min="12820" max="12821" width="14.33203125" style="76" customWidth="1"/>
    <col min="12822" max="12822" width="13.1640625" style="76" customWidth="1"/>
    <col min="12823" max="12824" width="14.5" style="76" customWidth="1"/>
    <col min="12825" max="12825" width="24.6640625" style="76" customWidth="1"/>
    <col min="12826" max="13056" width="9.33203125" style="76"/>
    <col min="13057" max="13060" width="8.83203125" style="76" customWidth="1"/>
    <col min="13061" max="13061" width="50" style="76" customWidth="1"/>
    <col min="13062" max="13068" width="13" style="76" customWidth="1"/>
    <col min="13069" max="13069" width="13.1640625" style="76" customWidth="1"/>
    <col min="13070" max="13070" width="13.33203125" style="76" customWidth="1"/>
    <col min="13071" max="13075" width="12.33203125" style="76" customWidth="1"/>
    <col min="13076" max="13077" width="14.33203125" style="76" customWidth="1"/>
    <col min="13078" max="13078" width="13.1640625" style="76" customWidth="1"/>
    <col min="13079" max="13080" width="14.5" style="76" customWidth="1"/>
    <col min="13081" max="13081" width="24.6640625" style="76" customWidth="1"/>
    <col min="13082" max="13312" width="9.33203125" style="76"/>
    <col min="13313" max="13316" width="8.83203125" style="76" customWidth="1"/>
    <col min="13317" max="13317" width="50" style="76" customWidth="1"/>
    <col min="13318" max="13324" width="13" style="76" customWidth="1"/>
    <col min="13325" max="13325" width="13.1640625" style="76" customWidth="1"/>
    <col min="13326" max="13326" width="13.33203125" style="76" customWidth="1"/>
    <col min="13327" max="13331" width="12.33203125" style="76" customWidth="1"/>
    <col min="13332" max="13333" width="14.33203125" style="76" customWidth="1"/>
    <col min="13334" max="13334" width="13.1640625" style="76" customWidth="1"/>
    <col min="13335" max="13336" width="14.5" style="76" customWidth="1"/>
    <col min="13337" max="13337" width="24.6640625" style="76" customWidth="1"/>
    <col min="13338" max="13568" width="9.33203125" style="76"/>
    <col min="13569" max="13572" width="8.83203125" style="76" customWidth="1"/>
    <col min="13573" max="13573" width="50" style="76" customWidth="1"/>
    <col min="13574" max="13580" width="13" style="76" customWidth="1"/>
    <col min="13581" max="13581" width="13.1640625" style="76" customWidth="1"/>
    <col min="13582" max="13582" width="13.33203125" style="76" customWidth="1"/>
    <col min="13583" max="13587" width="12.33203125" style="76" customWidth="1"/>
    <col min="13588" max="13589" width="14.33203125" style="76" customWidth="1"/>
    <col min="13590" max="13590" width="13.1640625" style="76" customWidth="1"/>
    <col min="13591" max="13592" width="14.5" style="76" customWidth="1"/>
    <col min="13593" max="13593" width="24.6640625" style="76" customWidth="1"/>
    <col min="13594" max="13824" width="9.33203125" style="76"/>
    <col min="13825" max="13828" width="8.83203125" style="76" customWidth="1"/>
    <col min="13829" max="13829" width="50" style="76" customWidth="1"/>
    <col min="13830" max="13836" width="13" style="76" customWidth="1"/>
    <col min="13837" max="13837" width="13.1640625" style="76" customWidth="1"/>
    <col min="13838" max="13838" width="13.33203125" style="76" customWidth="1"/>
    <col min="13839" max="13843" width="12.33203125" style="76" customWidth="1"/>
    <col min="13844" max="13845" width="14.33203125" style="76" customWidth="1"/>
    <col min="13846" max="13846" width="13.1640625" style="76" customWidth="1"/>
    <col min="13847" max="13848" width="14.5" style="76" customWidth="1"/>
    <col min="13849" max="13849" width="24.6640625" style="76" customWidth="1"/>
    <col min="13850" max="14080" width="9.33203125" style="76"/>
    <col min="14081" max="14084" width="8.83203125" style="76" customWidth="1"/>
    <col min="14085" max="14085" width="50" style="76" customWidth="1"/>
    <col min="14086" max="14092" width="13" style="76" customWidth="1"/>
    <col min="14093" max="14093" width="13.1640625" style="76" customWidth="1"/>
    <col min="14094" max="14094" width="13.33203125" style="76" customWidth="1"/>
    <col min="14095" max="14099" width="12.33203125" style="76" customWidth="1"/>
    <col min="14100" max="14101" width="14.33203125" style="76" customWidth="1"/>
    <col min="14102" max="14102" width="13.1640625" style="76" customWidth="1"/>
    <col min="14103" max="14104" width="14.5" style="76" customWidth="1"/>
    <col min="14105" max="14105" width="24.6640625" style="76" customWidth="1"/>
    <col min="14106" max="14336" width="9.33203125" style="76"/>
    <col min="14337" max="14340" width="8.83203125" style="76" customWidth="1"/>
    <col min="14341" max="14341" width="50" style="76" customWidth="1"/>
    <col min="14342" max="14348" width="13" style="76" customWidth="1"/>
    <col min="14349" max="14349" width="13.1640625" style="76" customWidth="1"/>
    <col min="14350" max="14350" width="13.33203125" style="76" customWidth="1"/>
    <col min="14351" max="14355" width="12.33203125" style="76" customWidth="1"/>
    <col min="14356" max="14357" width="14.33203125" style="76" customWidth="1"/>
    <col min="14358" max="14358" width="13.1640625" style="76" customWidth="1"/>
    <col min="14359" max="14360" width="14.5" style="76" customWidth="1"/>
    <col min="14361" max="14361" width="24.6640625" style="76" customWidth="1"/>
    <col min="14362" max="14592" width="9.33203125" style="76"/>
    <col min="14593" max="14596" width="8.83203125" style="76" customWidth="1"/>
    <col min="14597" max="14597" width="50" style="76" customWidth="1"/>
    <col min="14598" max="14604" width="13" style="76" customWidth="1"/>
    <col min="14605" max="14605" width="13.1640625" style="76" customWidth="1"/>
    <col min="14606" max="14606" width="13.33203125" style="76" customWidth="1"/>
    <col min="14607" max="14611" width="12.33203125" style="76" customWidth="1"/>
    <col min="14612" max="14613" width="14.33203125" style="76" customWidth="1"/>
    <col min="14614" max="14614" width="13.1640625" style="76" customWidth="1"/>
    <col min="14615" max="14616" width="14.5" style="76" customWidth="1"/>
    <col min="14617" max="14617" width="24.6640625" style="76" customWidth="1"/>
    <col min="14618" max="14848" width="9.33203125" style="76"/>
    <col min="14849" max="14852" width="8.83203125" style="76" customWidth="1"/>
    <col min="14853" max="14853" width="50" style="76" customWidth="1"/>
    <col min="14854" max="14860" width="13" style="76" customWidth="1"/>
    <col min="14861" max="14861" width="13.1640625" style="76" customWidth="1"/>
    <col min="14862" max="14862" width="13.33203125" style="76" customWidth="1"/>
    <col min="14863" max="14867" width="12.33203125" style="76" customWidth="1"/>
    <col min="14868" max="14869" width="14.33203125" style="76" customWidth="1"/>
    <col min="14870" max="14870" width="13.1640625" style="76" customWidth="1"/>
    <col min="14871" max="14872" width="14.5" style="76" customWidth="1"/>
    <col min="14873" max="14873" width="24.6640625" style="76" customWidth="1"/>
    <col min="14874" max="15104" width="9.33203125" style="76"/>
    <col min="15105" max="15108" width="8.83203125" style="76" customWidth="1"/>
    <col min="15109" max="15109" width="50" style="76" customWidth="1"/>
    <col min="15110" max="15116" width="13" style="76" customWidth="1"/>
    <col min="15117" max="15117" width="13.1640625" style="76" customWidth="1"/>
    <col min="15118" max="15118" width="13.33203125" style="76" customWidth="1"/>
    <col min="15119" max="15123" width="12.33203125" style="76" customWidth="1"/>
    <col min="15124" max="15125" width="14.33203125" style="76" customWidth="1"/>
    <col min="15126" max="15126" width="13.1640625" style="76" customWidth="1"/>
    <col min="15127" max="15128" width="14.5" style="76" customWidth="1"/>
    <col min="15129" max="15129" width="24.6640625" style="76" customWidth="1"/>
    <col min="15130" max="15360" width="9.33203125" style="76"/>
    <col min="15361" max="15364" width="8.83203125" style="76" customWidth="1"/>
    <col min="15365" max="15365" width="50" style="76" customWidth="1"/>
    <col min="15366" max="15372" width="13" style="76" customWidth="1"/>
    <col min="15373" max="15373" width="13.1640625" style="76" customWidth="1"/>
    <col min="15374" max="15374" width="13.33203125" style="76" customWidth="1"/>
    <col min="15375" max="15379" width="12.33203125" style="76" customWidth="1"/>
    <col min="15380" max="15381" width="14.33203125" style="76" customWidth="1"/>
    <col min="15382" max="15382" width="13.1640625" style="76" customWidth="1"/>
    <col min="15383" max="15384" width="14.5" style="76" customWidth="1"/>
    <col min="15385" max="15385" width="24.6640625" style="76" customWidth="1"/>
    <col min="15386" max="15616" width="9.33203125" style="76"/>
    <col min="15617" max="15620" width="8.83203125" style="76" customWidth="1"/>
    <col min="15621" max="15621" width="50" style="76" customWidth="1"/>
    <col min="15622" max="15628" width="13" style="76" customWidth="1"/>
    <col min="15629" max="15629" width="13.1640625" style="76" customWidth="1"/>
    <col min="15630" max="15630" width="13.33203125" style="76" customWidth="1"/>
    <col min="15631" max="15635" width="12.33203125" style="76" customWidth="1"/>
    <col min="15636" max="15637" width="14.33203125" style="76" customWidth="1"/>
    <col min="15638" max="15638" width="13.1640625" style="76" customWidth="1"/>
    <col min="15639" max="15640" width="14.5" style="76" customWidth="1"/>
    <col min="15641" max="15641" width="24.6640625" style="76" customWidth="1"/>
    <col min="15642" max="15872" width="9.33203125" style="76"/>
    <col min="15873" max="15876" width="8.83203125" style="76" customWidth="1"/>
    <col min="15877" max="15877" width="50" style="76" customWidth="1"/>
    <col min="15878" max="15884" width="13" style="76" customWidth="1"/>
    <col min="15885" max="15885" width="13.1640625" style="76" customWidth="1"/>
    <col min="15886" max="15886" width="13.33203125" style="76" customWidth="1"/>
    <col min="15887" max="15891" width="12.33203125" style="76" customWidth="1"/>
    <col min="15892" max="15893" width="14.33203125" style="76" customWidth="1"/>
    <col min="15894" max="15894" width="13.1640625" style="76" customWidth="1"/>
    <col min="15895" max="15896" width="14.5" style="76" customWidth="1"/>
    <col min="15897" max="15897" width="24.6640625" style="76" customWidth="1"/>
    <col min="15898" max="16128" width="9.33203125" style="76"/>
    <col min="16129" max="16132" width="8.83203125" style="76" customWidth="1"/>
    <col min="16133" max="16133" width="50" style="76" customWidth="1"/>
    <col min="16134" max="16140" width="13" style="76" customWidth="1"/>
    <col min="16141" max="16141" width="13.1640625" style="76" customWidth="1"/>
    <col min="16142" max="16142" width="13.33203125" style="76" customWidth="1"/>
    <col min="16143" max="16147" width="12.33203125" style="76" customWidth="1"/>
    <col min="16148" max="16149" width="14.33203125" style="76" customWidth="1"/>
    <col min="16150" max="16150" width="13.1640625" style="76" customWidth="1"/>
    <col min="16151" max="16152" width="14.5" style="76" customWidth="1"/>
    <col min="16153" max="16153" width="24.6640625" style="76" customWidth="1"/>
    <col min="16154" max="16384" width="9.33203125" style="76"/>
  </cols>
  <sheetData>
    <row r="1" spans="1:26" ht="17.25" customHeight="1" x14ac:dyDescent="0.15">
      <c r="X1" s="173" t="s">
        <v>673</v>
      </c>
      <c r="Y1" s="173"/>
    </row>
    <row r="2" spans="1:26" ht="63.75" customHeight="1" x14ac:dyDescent="0.15">
      <c r="P2" s="48"/>
      <c r="Q2" s="48"/>
      <c r="R2" s="48"/>
      <c r="U2" s="48"/>
      <c r="X2" s="173"/>
      <c r="Y2" s="173"/>
      <c r="Z2" s="150"/>
    </row>
    <row r="3" spans="1:26" ht="12" x14ac:dyDescent="0.2">
      <c r="P3" s="48"/>
      <c r="Q3" s="48"/>
      <c r="R3" s="48"/>
      <c r="S3" s="48"/>
      <c r="T3" s="48"/>
      <c r="U3" s="48"/>
      <c r="V3" s="48"/>
      <c r="W3" s="48"/>
      <c r="X3" s="48"/>
      <c r="Y3" s="151"/>
      <c r="Z3" s="151"/>
    </row>
    <row r="4" spans="1:26" ht="27" customHeight="1" x14ac:dyDescent="0.15">
      <c r="A4" s="174" t="s">
        <v>644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</row>
    <row r="5" spans="1:26" ht="21" customHeight="1" thickBot="1" x14ac:dyDescent="0.2">
      <c r="A5" s="41"/>
      <c r="B5" s="41"/>
      <c r="C5" s="41"/>
      <c r="D5" s="49"/>
      <c r="E5" s="115"/>
      <c r="F5" s="49"/>
      <c r="G5" s="49"/>
      <c r="H5" s="49"/>
      <c r="I5" s="49"/>
      <c r="J5" s="49"/>
      <c r="K5" s="49"/>
      <c r="L5" s="49"/>
      <c r="M5" s="49"/>
      <c r="N5" s="49"/>
      <c r="O5" s="49"/>
      <c r="P5" s="89"/>
      <c r="Q5" s="89"/>
      <c r="R5" s="89"/>
      <c r="S5" s="89"/>
      <c r="T5" s="89"/>
      <c r="U5" s="89"/>
      <c r="V5" s="89"/>
      <c r="W5" s="89"/>
      <c r="Y5" s="90" t="s">
        <v>0</v>
      </c>
    </row>
    <row r="6" spans="1:26" ht="22.5" customHeight="1" x14ac:dyDescent="0.15">
      <c r="A6" s="164" t="s">
        <v>1</v>
      </c>
      <c r="B6" s="168" t="s">
        <v>186</v>
      </c>
      <c r="C6" s="168" t="s">
        <v>187</v>
      </c>
      <c r="D6" s="168" t="s">
        <v>188</v>
      </c>
      <c r="E6" s="171" t="s">
        <v>501</v>
      </c>
      <c r="F6" s="170" t="s">
        <v>3</v>
      </c>
      <c r="G6" s="170" t="s">
        <v>638</v>
      </c>
      <c r="H6" s="170"/>
      <c r="I6" s="170"/>
      <c r="J6" s="170" t="s">
        <v>639</v>
      </c>
      <c r="K6" s="170"/>
      <c r="L6" s="170"/>
      <c r="M6" s="177" t="s">
        <v>648</v>
      </c>
      <c r="N6" s="177"/>
      <c r="O6" s="177"/>
      <c r="P6" s="171" t="s">
        <v>640</v>
      </c>
      <c r="Q6" s="171"/>
      <c r="R6" s="171"/>
      <c r="S6" s="177" t="s">
        <v>671</v>
      </c>
      <c r="T6" s="177"/>
      <c r="U6" s="177"/>
      <c r="V6" s="170" t="s">
        <v>641</v>
      </c>
      <c r="W6" s="170"/>
      <c r="X6" s="170"/>
      <c r="Y6" s="91" t="s">
        <v>635</v>
      </c>
    </row>
    <row r="7" spans="1:26" ht="18.75" customHeight="1" x14ac:dyDescent="0.15">
      <c r="A7" s="165"/>
      <c r="B7" s="169"/>
      <c r="C7" s="169"/>
      <c r="D7" s="169"/>
      <c r="E7" s="175"/>
      <c r="F7" s="176"/>
      <c r="G7" s="169" t="s">
        <v>4</v>
      </c>
      <c r="H7" s="169" t="s">
        <v>5</v>
      </c>
      <c r="I7" s="169"/>
      <c r="J7" s="169" t="s">
        <v>4</v>
      </c>
      <c r="K7" s="169" t="s">
        <v>5</v>
      </c>
      <c r="L7" s="169"/>
      <c r="M7" s="169" t="s">
        <v>4</v>
      </c>
      <c r="N7" s="169" t="s">
        <v>5</v>
      </c>
      <c r="O7" s="169"/>
      <c r="P7" s="169" t="s">
        <v>4</v>
      </c>
      <c r="Q7" s="169" t="s">
        <v>5</v>
      </c>
      <c r="R7" s="169"/>
      <c r="S7" s="169" t="s">
        <v>4</v>
      </c>
      <c r="T7" s="169" t="s">
        <v>5</v>
      </c>
      <c r="U7" s="169"/>
      <c r="V7" s="169" t="s">
        <v>4</v>
      </c>
      <c r="W7" s="169" t="s">
        <v>5</v>
      </c>
      <c r="X7" s="169"/>
      <c r="Y7" s="172" t="s">
        <v>642</v>
      </c>
    </row>
    <row r="8" spans="1:26" ht="33.75" customHeight="1" x14ac:dyDescent="0.15">
      <c r="A8" s="165"/>
      <c r="B8" s="169"/>
      <c r="C8" s="169"/>
      <c r="D8" s="169"/>
      <c r="E8" s="175"/>
      <c r="F8" s="176"/>
      <c r="G8" s="169"/>
      <c r="H8" s="145" t="s">
        <v>6</v>
      </c>
      <c r="I8" s="145" t="s">
        <v>7</v>
      </c>
      <c r="J8" s="169"/>
      <c r="K8" s="145" t="s">
        <v>6</v>
      </c>
      <c r="L8" s="145" t="s">
        <v>7</v>
      </c>
      <c r="M8" s="169"/>
      <c r="N8" s="145" t="s">
        <v>6</v>
      </c>
      <c r="O8" s="145" t="s">
        <v>7</v>
      </c>
      <c r="P8" s="169"/>
      <c r="Q8" s="145" t="s">
        <v>6</v>
      </c>
      <c r="R8" s="145" t="s">
        <v>7</v>
      </c>
      <c r="S8" s="169"/>
      <c r="T8" s="145" t="s">
        <v>6</v>
      </c>
      <c r="U8" s="145" t="s">
        <v>7</v>
      </c>
      <c r="V8" s="169"/>
      <c r="W8" s="145" t="s">
        <v>6</v>
      </c>
      <c r="X8" s="145" t="s">
        <v>7</v>
      </c>
      <c r="Y8" s="172"/>
    </row>
    <row r="9" spans="1:26" ht="12.75" customHeight="1" x14ac:dyDescent="0.15">
      <c r="A9" s="72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10</v>
      </c>
      <c r="N9" s="44">
        <v>11</v>
      </c>
      <c r="O9" s="44">
        <v>12</v>
      </c>
      <c r="P9" s="44">
        <v>16</v>
      </c>
      <c r="Q9" s="44">
        <v>17</v>
      </c>
      <c r="R9" s="44">
        <v>18</v>
      </c>
      <c r="S9" s="44">
        <v>10</v>
      </c>
      <c r="T9" s="44">
        <v>11</v>
      </c>
      <c r="U9" s="44">
        <v>12</v>
      </c>
      <c r="V9" s="44">
        <v>22</v>
      </c>
      <c r="W9" s="44">
        <v>23</v>
      </c>
      <c r="X9" s="44">
        <v>24</v>
      </c>
      <c r="Y9" s="93">
        <v>22</v>
      </c>
    </row>
    <row r="10" spans="1:26" s="96" customFormat="1" ht="21" customHeight="1" x14ac:dyDescent="0.15">
      <c r="A10" s="144" t="s">
        <v>10</v>
      </c>
      <c r="B10" s="146" t="s">
        <v>10</v>
      </c>
      <c r="C10" s="146" t="s">
        <v>10</v>
      </c>
      <c r="D10" s="146" t="s">
        <v>10</v>
      </c>
      <c r="E10" s="116" t="s">
        <v>189</v>
      </c>
      <c r="F10" s="61"/>
      <c r="G10" s="50">
        <f t="shared" ref="G10:O10" ca="1" si="0">+G11+G100+G120+G258+G363+G431+G448+G525+G588+G645</f>
        <v>1639435.9030000002</v>
      </c>
      <c r="H10" s="50">
        <f t="shared" ca="1" si="0"/>
        <v>914655.201</v>
      </c>
      <c r="I10" s="51">
        <f t="shared" si="0"/>
        <v>724780.70200000005</v>
      </c>
      <c r="J10" s="51">
        <f t="shared" ca="1" si="0"/>
        <v>1644132.4189999998</v>
      </c>
      <c r="K10" s="50">
        <f t="shared" ca="1" si="0"/>
        <v>1217000</v>
      </c>
      <c r="L10" s="51">
        <f t="shared" ca="1" si="0"/>
        <v>477132.41899999999</v>
      </c>
      <c r="M10" s="51">
        <f t="shared" ca="1" si="0"/>
        <v>1827132.419</v>
      </c>
      <c r="N10" s="51">
        <f t="shared" ca="1" si="0"/>
        <v>1400000</v>
      </c>
      <c r="O10" s="51">
        <f t="shared" ca="1" si="0"/>
        <v>477132.41899999999</v>
      </c>
      <c r="P10" s="50">
        <f ca="1">+M10-J10</f>
        <v>183000.00000000023</v>
      </c>
      <c r="Q10" s="50">
        <f t="shared" ref="Q10:R10" ca="1" si="1">+N10-K10</f>
        <v>183000</v>
      </c>
      <c r="R10" s="50">
        <f t="shared" ca="1" si="1"/>
        <v>0</v>
      </c>
      <c r="S10" s="51">
        <f t="shared" ref="S10:Y10" si="2">+S11+S100+S120+S258+S363+S431+S448+S525+S588+S645</f>
        <v>1842132.419</v>
      </c>
      <c r="T10" s="51">
        <f t="shared" si="2"/>
        <v>1450000</v>
      </c>
      <c r="U10" s="51">
        <f t="shared" si="2"/>
        <v>442132.41899999999</v>
      </c>
      <c r="V10" s="50">
        <f t="shared" si="2"/>
        <v>1852132.419</v>
      </c>
      <c r="W10" s="50">
        <f t="shared" si="2"/>
        <v>1460000</v>
      </c>
      <c r="X10" s="51">
        <f t="shared" si="2"/>
        <v>442132.41899999999</v>
      </c>
      <c r="Y10" s="50">
        <f t="shared" si="2"/>
        <v>0</v>
      </c>
    </row>
    <row r="11" spans="1:26" s="96" customFormat="1" ht="30.75" customHeight="1" x14ac:dyDescent="0.15">
      <c r="A11" s="144" t="s">
        <v>190</v>
      </c>
      <c r="B11" s="146" t="s">
        <v>191</v>
      </c>
      <c r="C11" s="146" t="s">
        <v>192</v>
      </c>
      <c r="D11" s="146" t="s">
        <v>192</v>
      </c>
      <c r="E11" s="116" t="s">
        <v>193</v>
      </c>
      <c r="F11" s="61"/>
      <c r="G11" s="51">
        <f t="shared" ref="G11:Y11" si="3">+G13+G76</f>
        <v>453745.08100000001</v>
      </c>
      <c r="H11" s="51">
        <f t="shared" si="3"/>
        <v>342236.05900000007</v>
      </c>
      <c r="I11" s="51">
        <f t="shared" si="3"/>
        <v>111509.022</v>
      </c>
      <c r="J11" s="51">
        <f t="shared" si="3"/>
        <v>639333.85</v>
      </c>
      <c r="K11" s="51">
        <f>+K13+K76</f>
        <v>518333.85</v>
      </c>
      <c r="L11" s="51">
        <f t="shared" si="3"/>
        <v>121000</v>
      </c>
      <c r="M11" s="51">
        <f t="shared" ref="M11" si="4">+M13+M76</f>
        <v>635000</v>
      </c>
      <c r="N11" s="51">
        <f>+N13+N76</f>
        <v>514000</v>
      </c>
      <c r="O11" s="51">
        <f t="shared" ref="O11" si="5">+O13+O76</f>
        <v>121000</v>
      </c>
      <c r="P11" s="50">
        <f t="shared" ref="P11:P74" si="6">+M11-J11</f>
        <v>-4333.8499999999767</v>
      </c>
      <c r="Q11" s="50">
        <f t="shared" ref="Q11:Q74" si="7">+N11-K11</f>
        <v>-4333.8499999999767</v>
      </c>
      <c r="R11" s="50">
        <f t="shared" ref="R11:R74" si="8">+O11-L11</f>
        <v>0</v>
      </c>
      <c r="S11" s="51">
        <f t="shared" si="3"/>
        <v>635000</v>
      </c>
      <c r="T11" s="51">
        <f>+T13+T76</f>
        <v>514000</v>
      </c>
      <c r="U11" s="51">
        <f t="shared" ref="U11" si="9">+U13+U76</f>
        <v>121000</v>
      </c>
      <c r="V11" s="51">
        <f t="shared" ref="V11" si="10">+V13+V76</f>
        <v>641000</v>
      </c>
      <c r="W11" s="51">
        <f>+W13+W76</f>
        <v>520000</v>
      </c>
      <c r="X11" s="51">
        <f t="shared" ref="X11" si="11">+X13+X76</f>
        <v>121000</v>
      </c>
      <c r="Y11" s="51">
        <f t="shared" si="3"/>
        <v>0</v>
      </c>
    </row>
    <row r="12" spans="1:26" ht="12.75" customHeight="1" x14ac:dyDescent="0.15">
      <c r="A12" s="72"/>
      <c r="B12" s="44"/>
      <c r="C12" s="44"/>
      <c r="D12" s="54"/>
      <c r="E12" s="73" t="s">
        <v>5</v>
      </c>
      <c r="F12" s="54"/>
      <c r="G12" s="52"/>
      <c r="H12" s="52"/>
      <c r="I12" s="52"/>
      <c r="J12" s="54"/>
      <c r="K12" s="54"/>
      <c r="L12" s="54"/>
      <c r="M12" s="54"/>
      <c r="N12" s="54"/>
      <c r="O12" s="54"/>
      <c r="P12" s="50">
        <f t="shared" si="6"/>
        <v>0</v>
      </c>
      <c r="Q12" s="50">
        <f t="shared" si="7"/>
        <v>0</v>
      </c>
      <c r="R12" s="50">
        <f t="shared" si="8"/>
        <v>0</v>
      </c>
      <c r="S12" s="54"/>
      <c r="T12" s="54"/>
      <c r="U12" s="54"/>
      <c r="V12" s="54"/>
      <c r="W12" s="54"/>
      <c r="X12" s="54"/>
      <c r="Y12" s="75"/>
    </row>
    <row r="13" spans="1:26" s="96" customFormat="1" ht="50.25" customHeight="1" x14ac:dyDescent="0.15">
      <c r="A13" s="144" t="s">
        <v>194</v>
      </c>
      <c r="B13" s="146" t="s">
        <v>191</v>
      </c>
      <c r="C13" s="146" t="s">
        <v>195</v>
      </c>
      <c r="D13" s="146" t="s">
        <v>192</v>
      </c>
      <c r="E13" s="117" t="s">
        <v>196</v>
      </c>
      <c r="F13" s="56"/>
      <c r="G13" s="70">
        <f t="shared" ref="G13:Y13" si="12">+G15</f>
        <v>296285.84900000005</v>
      </c>
      <c r="H13" s="70">
        <f t="shared" si="12"/>
        <v>296285.84900000005</v>
      </c>
      <c r="I13" s="70">
        <f t="shared" si="12"/>
        <v>0</v>
      </c>
      <c r="J13" s="70">
        <f t="shared" si="12"/>
        <v>446480</v>
      </c>
      <c r="K13" s="70">
        <f t="shared" si="12"/>
        <v>438480</v>
      </c>
      <c r="L13" s="70">
        <f t="shared" si="12"/>
        <v>8000</v>
      </c>
      <c r="M13" s="70">
        <f t="shared" ref="M13:O13" si="13">+M15</f>
        <v>454850</v>
      </c>
      <c r="N13" s="70">
        <f t="shared" si="13"/>
        <v>446850</v>
      </c>
      <c r="O13" s="70">
        <f t="shared" si="13"/>
        <v>8000</v>
      </c>
      <c r="P13" s="50">
        <f t="shared" si="6"/>
        <v>8370</v>
      </c>
      <c r="Q13" s="50">
        <f t="shared" si="7"/>
        <v>8370</v>
      </c>
      <c r="R13" s="50">
        <f t="shared" si="8"/>
        <v>0</v>
      </c>
      <c r="S13" s="70">
        <f t="shared" si="12"/>
        <v>454850</v>
      </c>
      <c r="T13" s="70">
        <f t="shared" si="12"/>
        <v>446850</v>
      </c>
      <c r="U13" s="70">
        <f t="shared" si="12"/>
        <v>8000</v>
      </c>
      <c r="V13" s="70">
        <f t="shared" si="12"/>
        <v>460850</v>
      </c>
      <c r="W13" s="70">
        <f t="shared" si="12"/>
        <v>452850</v>
      </c>
      <c r="X13" s="70">
        <f t="shared" si="12"/>
        <v>8000</v>
      </c>
      <c r="Y13" s="70">
        <f t="shared" si="12"/>
        <v>0</v>
      </c>
    </row>
    <row r="14" spans="1:26" ht="12.75" customHeight="1" x14ac:dyDescent="0.15">
      <c r="A14" s="72"/>
      <c r="B14" s="44"/>
      <c r="C14" s="44"/>
      <c r="D14" s="54"/>
      <c r="E14" s="73" t="s">
        <v>197</v>
      </c>
      <c r="F14" s="54"/>
      <c r="G14" s="52"/>
      <c r="H14" s="52"/>
      <c r="I14" s="52"/>
      <c r="J14" s="54"/>
      <c r="K14" s="54"/>
      <c r="L14" s="54"/>
      <c r="M14" s="54"/>
      <c r="N14" s="54"/>
      <c r="O14" s="54"/>
      <c r="P14" s="50">
        <f t="shared" si="6"/>
        <v>0</v>
      </c>
      <c r="Q14" s="50">
        <f t="shared" si="7"/>
        <v>0</v>
      </c>
      <c r="R14" s="50">
        <f t="shared" si="8"/>
        <v>0</v>
      </c>
      <c r="S14" s="54"/>
      <c r="T14" s="54"/>
      <c r="U14" s="54"/>
      <c r="V14" s="54"/>
      <c r="W14" s="54"/>
      <c r="X14" s="54"/>
      <c r="Y14" s="75"/>
    </row>
    <row r="15" spans="1:26" s="96" customFormat="1" ht="30" customHeight="1" x14ac:dyDescent="0.15">
      <c r="A15" s="144" t="s">
        <v>198</v>
      </c>
      <c r="B15" s="146" t="s">
        <v>191</v>
      </c>
      <c r="C15" s="146" t="s">
        <v>195</v>
      </c>
      <c r="D15" s="146" t="s">
        <v>195</v>
      </c>
      <c r="E15" s="118" t="s">
        <v>199</v>
      </c>
      <c r="F15" s="147"/>
      <c r="G15" s="62">
        <f t="shared" ref="G15:Y15" si="14">+G18+G19+G20+G21+G22+G23+G24+G25+G26+G27+G28+G29+G30+G31+G32+G33+G34+G35+G36+G37+G38+G39+G40+G41+G42+G43+G44+G45+G46+G47+G48+G49+G50</f>
        <v>296285.84900000005</v>
      </c>
      <c r="H15" s="62">
        <f t="shared" si="14"/>
        <v>296285.84900000005</v>
      </c>
      <c r="I15" s="62">
        <f t="shared" si="14"/>
        <v>0</v>
      </c>
      <c r="J15" s="62">
        <f t="shared" si="14"/>
        <v>446480</v>
      </c>
      <c r="K15" s="62">
        <f t="shared" si="14"/>
        <v>438480</v>
      </c>
      <c r="L15" s="62">
        <f t="shared" si="14"/>
        <v>8000</v>
      </c>
      <c r="M15" s="62">
        <f t="shared" ref="M15:O15" si="15">+M18+M19+M20+M21+M22+M23+M24+M25+M26+M27+M28+M29+M30+M31+M32+M33+M34+M35+M36+M37+M38+M39+M40+M41+M42+M43+M44+M45+M46+M47+M48+M49+M50</f>
        <v>454850</v>
      </c>
      <c r="N15" s="62">
        <f t="shared" si="15"/>
        <v>446850</v>
      </c>
      <c r="O15" s="62">
        <f t="shared" si="15"/>
        <v>8000</v>
      </c>
      <c r="P15" s="50">
        <f t="shared" si="6"/>
        <v>8370</v>
      </c>
      <c r="Q15" s="50">
        <f t="shared" si="7"/>
        <v>8370</v>
      </c>
      <c r="R15" s="50">
        <f t="shared" si="8"/>
        <v>0</v>
      </c>
      <c r="S15" s="62">
        <f t="shared" si="14"/>
        <v>454850</v>
      </c>
      <c r="T15" s="62">
        <f t="shared" si="14"/>
        <v>446850</v>
      </c>
      <c r="U15" s="62">
        <f t="shared" si="14"/>
        <v>8000</v>
      </c>
      <c r="V15" s="62">
        <f t="shared" si="14"/>
        <v>460850</v>
      </c>
      <c r="W15" s="62">
        <f t="shared" si="14"/>
        <v>452850</v>
      </c>
      <c r="X15" s="62">
        <f t="shared" si="14"/>
        <v>8000</v>
      </c>
      <c r="Y15" s="62">
        <f t="shared" si="14"/>
        <v>0</v>
      </c>
    </row>
    <row r="16" spans="1:26" ht="12.75" customHeight="1" x14ac:dyDescent="0.15">
      <c r="A16" s="72"/>
      <c r="B16" s="44"/>
      <c r="C16" s="44"/>
      <c r="D16" s="54"/>
      <c r="E16" s="73" t="s">
        <v>5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0">
        <f t="shared" si="6"/>
        <v>0</v>
      </c>
      <c r="Q16" s="50">
        <f t="shared" si="7"/>
        <v>0</v>
      </c>
      <c r="R16" s="50">
        <f t="shared" si="8"/>
        <v>0</v>
      </c>
      <c r="S16" s="54"/>
      <c r="T16" s="54"/>
      <c r="U16" s="54"/>
      <c r="V16" s="54"/>
      <c r="W16" s="54"/>
      <c r="X16" s="54"/>
      <c r="Y16" s="75"/>
    </row>
    <row r="17" spans="1:25" s="96" customFormat="1" ht="16.5" customHeight="1" x14ac:dyDescent="0.15">
      <c r="A17" s="144"/>
      <c r="B17" s="146"/>
      <c r="C17" s="146"/>
      <c r="D17" s="147"/>
      <c r="E17" s="117" t="s">
        <v>502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0">
        <f t="shared" si="6"/>
        <v>0</v>
      </c>
      <c r="Q17" s="50">
        <f t="shared" si="7"/>
        <v>0</v>
      </c>
      <c r="R17" s="50">
        <f t="shared" si="8"/>
        <v>0</v>
      </c>
      <c r="S17" s="55"/>
      <c r="T17" s="55"/>
      <c r="U17" s="55"/>
      <c r="V17" s="55"/>
      <c r="W17" s="55"/>
      <c r="X17" s="55"/>
      <c r="Y17" s="95"/>
    </row>
    <row r="18" spans="1:25" ht="21" customHeight="1" x14ac:dyDescent="0.15">
      <c r="A18" s="72"/>
      <c r="B18" s="44"/>
      <c r="C18" s="44"/>
      <c r="D18" s="54"/>
      <c r="E18" s="73" t="s">
        <v>373</v>
      </c>
      <c r="F18" s="44" t="s">
        <v>372</v>
      </c>
      <c r="G18" s="109">
        <f>+H18+I18</f>
        <v>229089.728</v>
      </c>
      <c r="H18" s="108">
        <v>229089.728</v>
      </c>
      <c r="I18" s="44"/>
      <c r="J18" s="119">
        <f>+K18+L18</f>
        <v>286000</v>
      </c>
      <c r="K18" s="62">
        <v>286000</v>
      </c>
      <c r="L18" s="44"/>
      <c r="M18" s="119">
        <f>+N18+O18</f>
        <v>300000</v>
      </c>
      <c r="N18" s="62">
        <v>300000</v>
      </c>
      <c r="O18" s="44"/>
      <c r="P18" s="50">
        <f t="shared" si="6"/>
        <v>14000</v>
      </c>
      <c r="Q18" s="50">
        <f t="shared" si="7"/>
        <v>14000</v>
      </c>
      <c r="R18" s="50">
        <f t="shared" si="8"/>
        <v>0</v>
      </c>
      <c r="S18" s="119">
        <f>+T18+U18</f>
        <v>300000</v>
      </c>
      <c r="T18" s="62">
        <v>300000</v>
      </c>
      <c r="U18" s="44"/>
      <c r="V18" s="119">
        <f>+W18+X18</f>
        <v>305000</v>
      </c>
      <c r="W18" s="62">
        <v>305000</v>
      </c>
      <c r="X18" s="44"/>
      <c r="Y18" s="75"/>
    </row>
    <row r="19" spans="1:25" ht="27" customHeight="1" x14ac:dyDescent="0.15">
      <c r="A19" s="72"/>
      <c r="B19" s="44"/>
      <c r="C19" s="44"/>
      <c r="D19" s="54"/>
      <c r="E19" s="73" t="s">
        <v>375</v>
      </c>
      <c r="F19" s="44" t="s">
        <v>374</v>
      </c>
      <c r="G19" s="109">
        <f t="shared" ref="G19:G50" si="16">+H19+I19</f>
        <v>32836.716</v>
      </c>
      <c r="H19" s="108">
        <v>32836.716</v>
      </c>
      <c r="I19" s="44"/>
      <c r="J19" s="119">
        <f t="shared" ref="J19:J50" si="17">+K19+L19</f>
        <v>88000</v>
      </c>
      <c r="K19" s="62">
        <v>88000</v>
      </c>
      <c r="L19" s="44"/>
      <c r="M19" s="119">
        <f t="shared" ref="M19:M50" si="18">+N19+O19</f>
        <v>88000</v>
      </c>
      <c r="N19" s="62">
        <v>88000</v>
      </c>
      <c r="O19" s="44"/>
      <c r="P19" s="50">
        <f t="shared" si="6"/>
        <v>0</v>
      </c>
      <c r="Q19" s="50">
        <f t="shared" si="7"/>
        <v>0</v>
      </c>
      <c r="R19" s="50">
        <f t="shared" si="8"/>
        <v>0</v>
      </c>
      <c r="S19" s="119">
        <f t="shared" ref="S19:S50" si="19">+T19+U19</f>
        <v>88000</v>
      </c>
      <c r="T19" s="62">
        <v>88000</v>
      </c>
      <c r="U19" s="44"/>
      <c r="V19" s="119">
        <f t="shared" ref="V19:V50" si="20">+W19+X19</f>
        <v>88000</v>
      </c>
      <c r="W19" s="62">
        <v>88000</v>
      </c>
      <c r="X19" s="44"/>
      <c r="Y19" s="75"/>
    </row>
    <row r="20" spans="1:25" ht="27" customHeight="1" x14ac:dyDescent="0.15">
      <c r="A20" s="72"/>
      <c r="B20" s="44"/>
      <c r="C20" s="44"/>
      <c r="D20" s="54"/>
      <c r="E20" s="73" t="s">
        <v>657</v>
      </c>
      <c r="F20" s="44">
        <v>4115</v>
      </c>
      <c r="G20" s="109">
        <f t="shared" si="16"/>
        <v>8013.8620000000001</v>
      </c>
      <c r="H20" s="108">
        <v>8013.8620000000001</v>
      </c>
      <c r="I20" s="44"/>
      <c r="J20" s="119">
        <f t="shared" si="17"/>
        <v>10000</v>
      </c>
      <c r="K20" s="62">
        <v>10000</v>
      </c>
      <c r="L20" s="44"/>
      <c r="M20" s="119">
        <f t="shared" si="18"/>
        <v>10000</v>
      </c>
      <c r="N20" s="62">
        <v>10000</v>
      </c>
      <c r="O20" s="44"/>
      <c r="P20" s="50">
        <f t="shared" si="6"/>
        <v>0</v>
      </c>
      <c r="Q20" s="50">
        <f t="shared" si="7"/>
        <v>0</v>
      </c>
      <c r="R20" s="50">
        <f t="shared" si="8"/>
        <v>0</v>
      </c>
      <c r="S20" s="119">
        <f t="shared" si="19"/>
        <v>10000</v>
      </c>
      <c r="T20" s="62">
        <v>10000</v>
      </c>
      <c r="U20" s="44"/>
      <c r="V20" s="119">
        <f t="shared" si="20"/>
        <v>10000</v>
      </c>
      <c r="W20" s="62">
        <v>10000</v>
      </c>
      <c r="X20" s="44"/>
      <c r="Y20" s="75"/>
    </row>
    <row r="21" spans="1:25" ht="27" customHeight="1" x14ac:dyDescent="0.15">
      <c r="A21" s="72"/>
      <c r="B21" s="44"/>
      <c r="C21" s="44"/>
      <c r="D21" s="54"/>
      <c r="E21" s="120" t="s">
        <v>658</v>
      </c>
      <c r="F21" s="44" t="s">
        <v>659</v>
      </c>
      <c r="G21" s="109">
        <f t="shared" si="16"/>
        <v>0</v>
      </c>
      <c r="H21" s="108">
        <v>0</v>
      </c>
      <c r="I21" s="44"/>
      <c r="J21" s="119">
        <f t="shared" si="17"/>
        <v>2000</v>
      </c>
      <c r="K21" s="105">
        <v>2000</v>
      </c>
      <c r="L21" s="44"/>
      <c r="M21" s="119">
        <f t="shared" si="18"/>
        <v>2000</v>
      </c>
      <c r="N21" s="105">
        <v>2000</v>
      </c>
      <c r="O21" s="44"/>
      <c r="P21" s="50">
        <f t="shared" si="6"/>
        <v>0</v>
      </c>
      <c r="Q21" s="50">
        <f t="shared" si="7"/>
        <v>0</v>
      </c>
      <c r="R21" s="50">
        <f t="shared" si="8"/>
        <v>0</v>
      </c>
      <c r="S21" s="119">
        <f t="shared" si="19"/>
        <v>2000</v>
      </c>
      <c r="T21" s="105">
        <v>2000</v>
      </c>
      <c r="U21" s="44"/>
      <c r="V21" s="119">
        <f t="shared" si="20"/>
        <v>2000</v>
      </c>
      <c r="W21" s="105">
        <v>2000</v>
      </c>
      <c r="X21" s="44"/>
      <c r="Y21" s="75"/>
    </row>
    <row r="22" spans="1:25" ht="21" customHeight="1" x14ac:dyDescent="0.15">
      <c r="A22" s="72"/>
      <c r="B22" s="44"/>
      <c r="C22" s="44"/>
      <c r="D22" s="54"/>
      <c r="E22" s="73" t="s">
        <v>377</v>
      </c>
      <c r="F22" s="44" t="s">
        <v>376</v>
      </c>
      <c r="G22" s="109">
        <f t="shared" si="16"/>
        <v>7561.4049999999997</v>
      </c>
      <c r="H22" s="108">
        <v>7561.4049999999997</v>
      </c>
      <c r="I22" s="44"/>
      <c r="J22" s="119">
        <f t="shared" si="17"/>
        <v>5000</v>
      </c>
      <c r="K22" s="105">
        <v>5000</v>
      </c>
      <c r="L22" s="44"/>
      <c r="M22" s="119">
        <f t="shared" si="18"/>
        <v>2000</v>
      </c>
      <c r="N22" s="105">
        <v>2000</v>
      </c>
      <c r="O22" s="44"/>
      <c r="P22" s="50">
        <f t="shared" si="6"/>
        <v>-3000</v>
      </c>
      <c r="Q22" s="50">
        <f t="shared" si="7"/>
        <v>-3000</v>
      </c>
      <c r="R22" s="50">
        <f t="shared" si="8"/>
        <v>0</v>
      </c>
      <c r="S22" s="119">
        <f t="shared" si="19"/>
        <v>2000</v>
      </c>
      <c r="T22" s="105">
        <v>2000</v>
      </c>
      <c r="U22" s="44"/>
      <c r="V22" s="119">
        <f t="shared" si="20"/>
        <v>3000</v>
      </c>
      <c r="W22" s="105">
        <v>3000</v>
      </c>
      <c r="X22" s="44"/>
      <c r="Y22" s="75"/>
    </row>
    <row r="23" spans="1:25" ht="21" customHeight="1" x14ac:dyDescent="0.15">
      <c r="A23" s="72"/>
      <c r="B23" s="44"/>
      <c r="C23" s="44"/>
      <c r="D23" s="54"/>
      <c r="E23" s="73" t="s">
        <v>379</v>
      </c>
      <c r="F23" s="44" t="s">
        <v>378</v>
      </c>
      <c r="G23" s="109">
        <f t="shared" si="16"/>
        <v>171.91900000000001</v>
      </c>
      <c r="H23" s="108">
        <v>171.91900000000001</v>
      </c>
      <c r="I23" s="44"/>
      <c r="J23" s="119">
        <f t="shared" si="17"/>
        <v>1000</v>
      </c>
      <c r="K23" s="105">
        <v>1000</v>
      </c>
      <c r="L23" s="44"/>
      <c r="M23" s="119">
        <f t="shared" si="18"/>
        <v>1000</v>
      </c>
      <c r="N23" s="105">
        <v>1000</v>
      </c>
      <c r="O23" s="44"/>
      <c r="P23" s="50">
        <f t="shared" si="6"/>
        <v>0</v>
      </c>
      <c r="Q23" s="50">
        <f t="shared" si="7"/>
        <v>0</v>
      </c>
      <c r="R23" s="50">
        <f t="shared" si="8"/>
        <v>0</v>
      </c>
      <c r="S23" s="119">
        <f t="shared" si="19"/>
        <v>1000</v>
      </c>
      <c r="T23" s="105">
        <v>1000</v>
      </c>
      <c r="U23" s="44"/>
      <c r="V23" s="119">
        <f t="shared" si="20"/>
        <v>1000</v>
      </c>
      <c r="W23" s="105">
        <v>1000</v>
      </c>
      <c r="X23" s="44"/>
      <c r="Y23" s="75"/>
    </row>
    <row r="24" spans="1:25" ht="21" customHeight="1" x14ac:dyDescent="0.15">
      <c r="A24" s="72"/>
      <c r="B24" s="44"/>
      <c r="C24" s="44"/>
      <c r="D24" s="54"/>
      <c r="E24" s="73" t="s">
        <v>381</v>
      </c>
      <c r="F24" s="44" t="s">
        <v>380</v>
      </c>
      <c r="G24" s="109">
        <f t="shared" si="16"/>
        <v>1462.1590000000001</v>
      </c>
      <c r="H24" s="108">
        <v>1462.1590000000001</v>
      </c>
      <c r="I24" s="44"/>
      <c r="J24" s="119">
        <f t="shared" si="17"/>
        <v>3000</v>
      </c>
      <c r="K24" s="105">
        <v>3000</v>
      </c>
      <c r="L24" s="44"/>
      <c r="M24" s="119">
        <f t="shared" si="18"/>
        <v>2500</v>
      </c>
      <c r="N24" s="105">
        <v>2500</v>
      </c>
      <c r="O24" s="44"/>
      <c r="P24" s="50">
        <f t="shared" si="6"/>
        <v>-500</v>
      </c>
      <c r="Q24" s="50">
        <f t="shared" si="7"/>
        <v>-500</v>
      </c>
      <c r="R24" s="50">
        <f t="shared" si="8"/>
        <v>0</v>
      </c>
      <c r="S24" s="119">
        <f t="shared" si="19"/>
        <v>2500</v>
      </c>
      <c r="T24" s="105">
        <v>2500</v>
      </c>
      <c r="U24" s="44"/>
      <c r="V24" s="119">
        <f t="shared" si="20"/>
        <v>2500</v>
      </c>
      <c r="W24" s="105">
        <v>2500</v>
      </c>
      <c r="X24" s="44"/>
      <c r="Y24" s="75"/>
    </row>
    <row r="25" spans="1:25" ht="21" customHeight="1" x14ac:dyDescent="0.15">
      <c r="A25" s="72"/>
      <c r="B25" s="44"/>
      <c r="C25" s="44"/>
      <c r="D25" s="54"/>
      <c r="E25" s="73" t="s">
        <v>383</v>
      </c>
      <c r="F25" s="44" t="s">
        <v>382</v>
      </c>
      <c r="G25" s="109">
        <f t="shared" si="16"/>
        <v>130</v>
      </c>
      <c r="H25" s="108">
        <v>130</v>
      </c>
      <c r="I25" s="44"/>
      <c r="J25" s="119">
        <f t="shared" si="17"/>
        <v>980</v>
      </c>
      <c r="K25" s="105">
        <v>980</v>
      </c>
      <c r="L25" s="44"/>
      <c r="M25" s="119">
        <f t="shared" si="18"/>
        <v>980</v>
      </c>
      <c r="N25" s="105">
        <v>980</v>
      </c>
      <c r="O25" s="44"/>
      <c r="P25" s="50">
        <f t="shared" si="6"/>
        <v>0</v>
      </c>
      <c r="Q25" s="50">
        <f t="shared" si="7"/>
        <v>0</v>
      </c>
      <c r="R25" s="50">
        <f t="shared" si="8"/>
        <v>0</v>
      </c>
      <c r="S25" s="119">
        <f t="shared" si="19"/>
        <v>980</v>
      </c>
      <c r="T25" s="105">
        <v>980</v>
      </c>
      <c r="U25" s="44"/>
      <c r="V25" s="119">
        <f t="shared" si="20"/>
        <v>980</v>
      </c>
      <c r="W25" s="105">
        <v>980</v>
      </c>
      <c r="X25" s="44"/>
      <c r="Y25" s="75"/>
    </row>
    <row r="26" spans="1:25" ht="21" customHeight="1" x14ac:dyDescent="0.15">
      <c r="A26" s="72"/>
      <c r="B26" s="44"/>
      <c r="C26" s="44"/>
      <c r="D26" s="54"/>
      <c r="E26" s="73" t="s">
        <v>385</v>
      </c>
      <c r="F26" s="44" t="s">
        <v>384</v>
      </c>
      <c r="G26" s="109">
        <f t="shared" si="16"/>
        <v>0</v>
      </c>
      <c r="H26" s="121">
        <v>0</v>
      </c>
      <c r="I26" s="44"/>
      <c r="J26" s="119">
        <f t="shared" si="17"/>
        <v>0</v>
      </c>
      <c r="K26" s="62"/>
      <c r="L26" s="44"/>
      <c r="M26" s="119">
        <f t="shared" si="18"/>
        <v>0</v>
      </c>
      <c r="N26" s="62"/>
      <c r="O26" s="44"/>
      <c r="P26" s="50">
        <f t="shared" si="6"/>
        <v>0</v>
      </c>
      <c r="Q26" s="50">
        <f t="shared" si="7"/>
        <v>0</v>
      </c>
      <c r="R26" s="50">
        <f t="shared" si="8"/>
        <v>0</v>
      </c>
      <c r="S26" s="119">
        <f t="shared" si="19"/>
        <v>0</v>
      </c>
      <c r="T26" s="62"/>
      <c r="U26" s="44"/>
      <c r="V26" s="119">
        <f t="shared" si="20"/>
        <v>0</v>
      </c>
      <c r="W26" s="62"/>
      <c r="X26" s="44"/>
      <c r="Y26" s="75"/>
    </row>
    <row r="27" spans="1:25" ht="21" customHeight="1" x14ac:dyDescent="0.15">
      <c r="A27" s="72"/>
      <c r="B27" s="44"/>
      <c r="C27" s="44"/>
      <c r="D27" s="54"/>
      <c r="E27" s="73" t="s">
        <v>387</v>
      </c>
      <c r="F27" s="44" t="s">
        <v>386</v>
      </c>
      <c r="G27" s="109">
        <f t="shared" si="16"/>
        <v>410.5</v>
      </c>
      <c r="H27" s="108">
        <v>410.5</v>
      </c>
      <c r="I27" s="44"/>
      <c r="J27" s="119">
        <f t="shared" si="17"/>
        <v>2000</v>
      </c>
      <c r="K27" s="105">
        <v>2000</v>
      </c>
      <c r="L27" s="44"/>
      <c r="M27" s="119">
        <f t="shared" si="18"/>
        <v>2000</v>
      </c>
      <c r="N27" s="105">
        <v>2000</v>
      </c>
      <c r="O27" s="44"/>
      <c r="P27" s="50">
        <f t="shared" si="6"/>
        <v>0</v>
      </c>
      <c r="Q27" s="50">
        <f t="shared" si="7"/>
        <v>0</v>
      </c>
      <c r="R27" s="50">
        <f t="shared" si="8"/>
        <v>0</v>
      </c>
      <c r="S27" s="119">
        <f t="shared" si="19"/>
        <v>2000</v>
      </c>
      <c r="T27" s="105">
        <v>2000</v>
      </c>
      <c r="U27" s="44"/>
      <c r="V27" s="119">
        <f t="shared" si="20"/>
        <v>2000</v>
      </c>
      <c r="W27" s="105">
        <v>2000</v>
      </c>
      <c r="X27" s="44"/>
      <c r="Y27" s="75"/>
    </row>
    <row r="28" spans="1:25" ht="21" customHeight="1" x14ac:dyDescent="0.15">
      <c r="A28" s="72"/>
      <c r="B28" s="44"/>
      <c r="C28" s="44"/>
      <c r="D28" s="54"/>
      <c r="E28" s="73" t="s">
        <v>389</v>
      </c>
      <c r="F28" s="44" t="s">
        <v>388</v>
      </c>
      <c r="G28" s="109">
        <f t="shared" si="16"/>
        <v>3171.8409999999999</v>
      </c>
      <c r="H28" s="108">
        <v>3171.8409999999999</v>
      </c>
      <c r="I28" s="44"/>
      <c r="J28" s="119">
        <f t="shared" si="17"/>
        <v>5000</v>
      </c>
      <c r="K28" s="105">
        <v>5000</v>
      </c>
      <c r="L28" s="44"/>
      <c r="M28" s="119">
        <f t="shared" si="18"/>
        <v>5000</v>
      </c>
      <c r="N28" s="105">
        <v>5000</v>
      </c>
      <c r="O28" s="44"/>
      <c r="P28" s="50">
        <f t="shared" si="6"/>
        <v>0</v>
      </c>
      <c r="Q28" s="50">
        <f t="shared" si="7"/>
        <v>0</v>
      </c>
      <c r="R28" s="50">
        <f t="shared" si="8"/>
        <v>0</v>
      </c>
      <c r="S28" s="119">
        <f t="shared" si="19"/>
        <v>5000</v>
      </c>
      <c r="T28" s="105">
        <v>5000</v>
      </c>
      <c r="U28" s="44"/>
      <c r="V28" s="119">
        <f t="shared" si="20"/>
        <v>5000</v>
      </c>
      <c r="W28" s="105">
        <v>5000</v>
      </c>
      <c r="X28" s="44"/>
      <c r="Y28" s="75"/>
    </row>
    <row r="29" spans="1:25" ht="21" customHeight="1" x14ac:dyDescent="0.15">
      <c r="A29" s="72"/>
      <c r="B29" s="44"/>
      <c r="C29" s="44"/>
      <c r="D29" s="54"/>
      <c r="E29" s="73" t="s">
        <v>391</v>
      </c>
      <c r="F29" s="44" t="s">
        <v>390</v>
      </c>
      <c r="G29" s="109">
        <f t="shared" si="16"/>
        <v>99.36</v>
      </c>
      <c r="H29" s="108">
        <v>99.36</v>
      </c>
      <c r="I29" s="44"/>
      <c r="J29" s="119">
        <f t="shared" si="17"/>
        <v>300</v>
      </c>
      <c r="K29" s="105">
        <v>300</v>
      </c>
      <c r="L29" s="44"/>
      <c r="M29" s="119">
        <f t="shared" si="18"/>
        <v>300</v>
      </c>
      <c r="N29" s="105">
        <v>300</v>
      </c>
      <c r="O29" s="44"/>
      <c r="P29" s="50">
        <f t="shared" si="6"/>
        <v>0</v>
      </c>
      <c r="Q29" s="50">
        <f t="shared" si="7"/>
        <v>0</v>
      </c>
      <c r="R29" s="50">
        <f t="shared" si="8"/>
        <v>0</v>
      </c>
      <c r="S29" s="119">
        <f t="shared" si="19"/>
        <v>300</v>
      </c>
      <c r="T29" s="105">
        <v>300</v>
      </c>
      <c r="U29" s="44"/>
      <c r="V29" s="119">
        <f t="shared" si="20"/>
        <v>300</v>
      </c>
      <c r="W29" s="105">
        <v>300</v>
      </c>
      <c r="X29" s="44"/>
      <c r="Y29" s="75"/>
    </row>
    <row r="30" spans="1:25" ht="21" customHeight="1" x14ac:dyDescent="0.15">
      <c r="A30" s="72"/>
      <c r="B30" s="44"/>
      <c r="C30" s="44"/>
      <c r="D30" s="54"/>
      <c r="E30" s="73" t="s">
        <v>393</v>
      </c>
      <c r="F30" s="44" t="s">
        <v>392</v>
      </c>
      <c r="G30" s="109">
        <f t="shared" si="16"/>
        <v>1482.4</v>
      </c>
      <c r="H30" s="108">
        <v>1482.4</v>
      </c>
      <c r="I30" s="44"/>
      <c r="J30" s="119">
        <f t="shared" si="17"/>
        <v>4000</v>
      </c>
      <c r="K30" s="105">
        <v>4000</v>
      </c>
      <c r="L30" s="44"/>
      <c r="M30" s="119">
        <f t="shared" si="18"/>
        <v>4000</v>
      </c>
      <c r="N30" s="105">
        <v>4000</v>
      </c>
      <c r="O30" s="44"/>
      <c r="P30" s="50">
        <f t="shared" si="6"/>
        <v>0</v>
      </c>
      <c r="Q30" s="50">
        <f t="shared" si="7"/>
        <v>0</v>
      </c>
      <c r="R30" s="50">
        <f t="shared" si="8"/>
        <v>0</v>
      </c>
      <c r="S30" s="119">
        <f t="shared" si="19"/>
        <v>4000</v>
      </c>
      <c r="T30" s="105">
        <v>4000</v>
      </c>
      <c r="U30" s="44"/>
      <c r="V30" s="119">
        <f t="shared" si="20"/>
        <v>4000</v>
      </c>
      <c r="W30" s="105">
        <v>4000</v>
      </c>
      <c r="X30" s="44"/>
      <c r="Y30" s="75"/>
    </row>
    <row r="31" spans="1:25" ht="30" customHeight="1" x14ac:dyDescent="0.15">
      <c r="A31" s="72"/>
      <c r="B31" s="44"/>
      <c r="C31" s="44"/>
      <c r="D31" s="54"/>
      <c r="E31" s="73" t="s">
        <v>395</v>
      </c>
      <c r="F31" s="44" t="s">
        <v>394</v>
      </c>
      <c r="G31" s="109">
        <f t="shared" si="16"/>
        <v>70</v>
      </c>
      <c r="H31" s="108">
        <v>70</v>
      </c>
      <c r="I31" s="44"/>
      <c r="J31" s="119">
        <f t="shared" si="17"/>
        <v>2000</v>
      </c>
      <c r="K31" s="105">
        <v>2000</v>
      </c>
      <c r="L31" s="44"/>
      <c r="M31" s="119">
        <f t="shared" si="18"/>
        <v>2000</v>
      </c>
      <c r="N31" s="105">
        <v>2000</v>
      </c>
      <c r="O31" s="44"/>
      <c r="P31" s="50">
        <f t="shared" si="6"/>
        <v>0</v>
      </c>
      <c r="Q31" s="50">
        <f t="shared" si="7"/>
        <v>0</v>
      </c>
      <c r="R31" s="50">
        <f t="shared" si="8"/>
        <v>0</v>
      </c>
      <c r="S31" s="119">
        <f t="shared" si="19"/>
        <v>2000</v>
      </c>
      <c r="T31" s="105">
        <v>2000</v>
      </c>
      <c r="U31" s="44"/>
      <c r="V31" s="119">
        <f t="shared" si="20"/>
        <v>2000</v>
      </c>
      <c r="W31" s="105">
        <v>2000</v>
      </c>
      <c r="X31" s="44"/>
      <c r="Y31" s="75"/>
    </row>
    <row r="32" spans="1:25" ht="21" customHeight="1" x14ac:dyDescent="0.15">
      <c r="A32" s="72"/>
      <c r="B32" s="44"/>
      <c r="C32" s="44"/>
      <c r="D32" s="54"/>
      <c r="E32" s="73" t="s">
        <v>397</v>
      </c>
      <c r="F32" s="44" t="s">
        <v>396</v>
      </c>
      <c r="G32" s="109">
        <f t="shared" si="16"/>
        <v>240</v>
      </c>
      <c r="H32" s="108">
        <v>240</v>
      </c>
      <c r="I32" s="44"/>
      <c r="J32" s="119">
        <f t="shared" si="17"/>
        <v>2000</v>
      </c>
      <c r="K32" s="105">
        <v>2000</v>
      </c>
      <c r="L32" s="44"/>
      <c r="M32" s="119">
        <f t="shared" si="18"/>
        <v>2000</v>
      </c>
      <c r="N32" s="105">
        <v>2000</v>
      </c>
      <c r="O32" s="44"/>
      <c r="P32" s="50">
        <f t="shared" si="6"/>
        <v>0</v>
      </c>
      <c r="Q32" s="50">
        <f t="shared" si="7"/>
        <v>0</v>
      </c>
      <c r="R32" s="50">
        <f t="shared" si="8"/>
        <v>0</v>
      </c>
      <c r="S32" s="119">
        <f t="shared" si="19"/>
        <v>2000</v>
      </c>
      <c r="T32" s="105">
        <v>2000</v>
      </c>
      <c r="U32" s="44"/>
      <c r="V32" s="119">
        <f t="shared" si="20"/>
        <v>2000</v>
      </c>
      <c r="W32" s="105">
        <v>2000</v>
      </c>
      <c r="X32" s="44"/>
      <c r="Y32" s="75"/>
    </row>
    <row r="33" spans="1:25" ht="21" customHeight="1" x14ac:dyDescent="0.15">
      <c r="A33" s="72"/>
      <c r="B33" s="44"/>
      <c r="C33" s="44"/>
      <c r="D33" s="54"/>
      <c r="E33" s="73" t="s">
        <v>399</v>
      </c>
      <c r="F33" s="44" t="s">
        <v>398</v>
      </c>
      <c r="G33" s="109">
        <f t="shared" si="16"/>
        <v>0</v>
      </c>
      <c r="H33" s="121"/>
      <c r="I33" s="44"/>
      <c r="J33" s="119">
        <f t="shared" si="17"/>
        <v>0</v>
      </c>
      <c r="K33" s="62"/>
      <c r="L33" s="44"/>
      <c r="M33" s="119">
        <f t="shared" si="18"/>
        <v>0</v>
      </c>
      <c r="N33" s="62"/>
      <c r="O33" s="44"/>
      <c r="P33" s="50">
        <f t="shared" si="6"/>
        <v>0</v>
      </c>
      <c r="Q33" s="50">
        <f t="shared" si="7"/>
        <v>0</v>
      </c>
      <c r="R33" s="50">
        <f t="shared" si="8"/>
        <v>0</v>
      </c>
      <c r="S33" s="119">
        <f t="shared" si="19"/>
        <v>0</v>
      </c>
      <c r="T33" s="62"/>
      <c r="U33" s="44"/>
      <c r="V33" s="119">
        <f t="shared" si="20"/>
        <v>0</v>
      </c>
      <c r="W33" s="62"/>
      <c r="X33" s="44"/>
      <c r="Y33" s="75"/>
    </row>
    <row r="34" spans="1:25" ht="21" customHeight="1" x14ac:dyDescent="0.15">
      <c r="A34" s="72"/>
      <c r="B34" s="44"/>
      <c r="C34" s="44"/>
      <c r="D34" s="54"/>
      <c r="E34" s="73" t="s">
        <v>401</v>
      </c>
      <c r="F34" s="44" t="s">
        <v>400</v>
      </c>
      <c r="G34" s="109">
        <f t="shared" si="16"/>
        <v>34</v>
      </c>
      <c r="H34" s="110">
        <v>34</v>
      </c>
      <c r="I34" s="44"/>
      <c r="J34" s="119">
        <f t="shared" si="17"/>
        <v>0</v>
      </c>
      <c r="K34" s="44"/>
      <c r="L34" s="44"/>
      <c r="M34" s="119">
        <f t="shared" si="18"/>
        <v>0</v>
      </c>
      <c r="N34" s="44"/>
      <c r="O34" s="44"/>
      <c r="P34" s="50">
        <f t="shared" si="6"/>
        <v>0</v>
      </c>
      <c r="Q34" s="50">
        <f t="shared" si="7"/>
        <v>0</v>
      </c>
      <c r="R34" s="50">
        <f t="shared" si="8"/>
        <v>0</v>
      </c>
      <c r="S34" s="119">
        <f t="shared" si="19"/>
        <v>0</v>
      </c>
      <c r="T34" s="44"/>
      <c r="U34" s="44"/>
      <c r="V34" s="119">
        <f t="shared" si="20"/>
        <v>0</v>
      </c>
      <c r="W34" s="44"/>
      <c r="X34" s="44"/>
      <c r="Y34" s="75"/>
    </row>
    <row r="35" spans="1:25" ht="21" customHeight="1" x14ac:dyDescent="0.15">
      <c r="A35" s="72"/>
      <c r="B35" s="44"/>
      <c r="C35" s="44"/>
      <c r="D35" s="54"/>
      <c r="E35" s="73" t="s">
        <v>402</v>
      </c>
      <c r="F35" s="44" t="s">
        <v>403</v>
      </c>
      <c r="G35" s="109">
        <f t="shared" si="16"/>
        <v>390</v>
      </c>
      <c r="H35" s="110">
        <v>390</v>
      </c>
      <c r="I35" s="44"/>
      <c r="J35" s="119">
        <f t="shared" si="17"/>
        <v>0</v>
      </c>
      <c r="K35" s="44"/>
      <c r="L35" s="44"/>
      <c r="M35" s="119">
        <f t="shared" si="18"/>
        <v>0</v>
      </c>
      <c r="N35" s="44"/>
      <c r="O35" s="44"/>
      <c r="P35" s="50">
        <f t="shared" si="6"/>
        <v>0</v>
      </c>
      <c r="Q35" s="50">
        <f t="shared" si="7"/>
        <v>0</v>
      </c>
      <c r="R35" s="50">
        <f t="shared" si="8"/>
        <v>0</v>
      </c>
      <c r="S35" s="119">
        <f t="shared" si="19"/>
        <v>0</v>
      </c>
      <c r="T35" s="44"/>
      <c r="U35" s="44"/>
      <c r="V35" s="119">
        <f t="shared" si="20"/>
        <v>0</v>
      </c>
      <c r="W35" s="44"/>
      <c r="X35" s="44"/>
      <c r="Y35" s="75"/>
    </row>
    <row r="36" spans="1:25" ht="21" customHeight="1" x14ac:dyDescent="0.15">
      <c r="A36" s="72"/>
      <c r="B36" s="44"/>
      <c r="C36" s="44"/>
      <c r="D36" s="54"/>
      <c r="E36" s="73" t="s">
        <v>405</v>
      </c>
      <c r="F36" s="44" t="s">
        <v>404</v>
      </c>
      <c r="G36" s="109">
        <f t="shared" si="16"/>
        <v>537.94799999999998</v>
      </c>
      <c r="H36" s="108">
        <v>537.94799999999998</v>
      </c>
      <c r="I36" s="44"/>
      <c r="J36" s="119">
        <f t="shared" si="17"/>
        <v>2000</v>
      </c>
      <c r="K36" s="105">
        <v>2000</v>
      </c>
      <c r="L36" s="44"/>
      <c r="M36" s="119">
        <f t="shared" si="18"/>
        <v>2000</v>
      </c>
      <c r="N36" s="105">
        <v>2000</v>
      </c>
      <c r="O36" s="44"/>
      <c r="P36" s="50">
        <f t="shared" si="6"/>
        <v>0</v>
      </c>
      <c r="Q36" s="50">
        <f t="shared" si="7"/>
        <v>0</v>
      </c>
      <c r="R36" s="50">
        <f t="shared" si="8"/>
        <v>0</v>
      </c>
      <c r="S36" s="119">
        <f t="shared" si="19"/>
        <v>2000</v>
      </c>
      <c r="T36" s="105">
        <v>2000</v>
      </c>
      <c r="U36" s="44"/>
      <c r="V36" s="119">
        <f t="shared" si="20"/>
        <v>2000</v>
      </c>
      <c r="W36" s="105">
        <v>2000</v>
      </c>
      <c r="X36" s="44"/>
      <c r="Y36" s="75"/>
    </row>
    <row r="37" spans="1:25" ht="26.25" customHeight="1" x14ac:dyDescent="0.15">
      <c r="A37" s="72"/>
      <c r="B37" s="44"/>
      <c r="C37" s="44"/>
      <c r="D37" s="54"/>
      <c r="E37" s="73" t="s">
        <v>409</v>
      </c>
      <c r="F37" s="44" t="s">
        <v>408</v>
      </c>
      <c r="G37" s="109">
        <f t="shared" si="16"/>
        <v>1531.74</v>
      </c>
      <c r="H37" s="108">
        <v>1531.74</v>
      </c>
      <c r="I37" s="44"/>
      <c r="J37" s="119">
        <f t="shared" si="17"/>
        <v>5200</v>
      </c>
      <c r="K37" s="105">
        <v>5200</v>
      </c>
      <c r="L37" s="44"/>
      <c r="M37" s="119">
        <f t="shared" si="18"/>
        <v>3070</v>
      </c>
      <c r="N37" s="105">
        <v>3070</v>
      </c>
      <c r="O37" s="44"/>
      <c r="P37" s="50">
        <f t="shared" si="6"/>
        <v>-2130</v>
      </c>
      <c r="Q37" s="50">
        <f t="shared" si="7"/>
        <v>-2130</v>
      </c>
      <c r="R37" s="50">
        <f t="shared" si="8"/>
        <v>0</v>
      </c>
      <c r="S37" s="119">
        <f t="shared" si="19"/>
        <v>3070</v>
      </c>
      <c r="T37" s="105">
        <v>3070</v>
      </c>
      <c r="U37" s="44"/>
      <c r="V37" s="119">
        <f t="shared" si="20"/>
        <v>3070</v>
      </c>
      <c r="W37" s="105">
        <v>3070</v>
      </c>
      <c r="X37" s="44"/>
      <c r="Y37" s="75"/>
    </row>
    <row r="38" spans="1:25" ht="21" customHeight="1" x14ac:dyDescent="0.15">
      <c r="A38" s="72"/>
      <c r="B38" s="44"/>
      <c r="C38" s="44"/>
      <c r="D38" s="54"/>
      <c r="E38" s="73" t="s">
        <v>411</v>
      </c>
      <c r="F38" s="44" t="s">
        <v>410</v>
      </c>
      <c r="G38" s="109">
        <f t="shared" si="16"/>
        <v>1213.8699999999999</v>
      </c>
      <c r="H38" s="108">
        <v>1213.8699999999999</v>
      </c>
      <c r="I38" s="44"/>
      <c r="J38" s="119">
        <f t="shared" si="17"/>
        <v>2000</v>
      </c>
      <c r="K38" s="105">
        <v>2000</v>
      </c>
      <c r="L38" s="44"/>
      <c r="M38" s="119">
        <f t="shared" si="18"/>
        <v>2000</v>
      </c>
      <c r="N38" s="105">
        <v>2000</v>
      </c>
      <c r="O38" s="44"/>
      <c r="P38" s="50">
        <f t="shared" si="6"/>
        <v>0</v>
      </c>
      <c r="Q38" s="50">
        <f t="shared" si="7"/>
        <v>0</v>
      </c>
      <c r="R38" s="50">
        <f t="shared" si="8"/>
        <v>0</v>
      </c>
      <c r="S38" s="119">
        <f t="shared" si="19"/>
        <v>2000</v>
      </c>
      <c r="T38" s="105">
        <v>2000</v>
      </c>
      <c r="U38" s="44"/>
      <c r="V38" s="119">
        <f t="shared" si="20"/>
        <v>2000</v>
      </c>
      <c r="W38" s="105">
        <v>2000</v>
      </c>
      <c r="X38" s="44"/>
      <c r="Y38" s="75"/>
    </row>
    <row r="39" spans="1:25" ht="21" customHeight="1" x14ac:dyDescent="0.15">
      <c r="A39" s="72"/>
      <c r="B39" s="44"/>
      <c r="C39" s="44"/>
      <c r="D39" s="54"/>
      <c r="E39" s="73" t="s">
        <v>413</v>
      </c>
      <c r="F39" s="44" t="s">
        <v>412</v>
      </c>
      <c r="G39" s="109">
        <f t="shared" si="16"/>
        <v>4483.8590000000004</v>
      </c>
      <c r="H39" s="108">
        <v>4483.8590000000004</v>
      </c>
      <c r="I39" s="44"/>
      <c r="J39" s="119">
        <f t="shared" si="17"/>
        <v>10000</v>
      </c>
      <c r="K39" s="105">
        <v>10000</v>
      </c>
      <c r="L39" s="44"/>
      <c r="M39" s="119">
        <f t="shared" si="18"/>
        <v>10000</v>
      </c>
      <c r="N39" s="105">
        <v>10000</v>
      </c>
      <c r="O39" s="44"/>
      <c r="P39" s="50">
        <f t="shared" si="6"/>
        <v>0</v>
      </c>
      <c r="Q39" s="50">
        <f t="shared" si="7"/>
        <v>0</v>
      </c>
      <c r="R39" s="50">
        <f t="shared" si="8"/>
        <v>0</v>
      </c>
      <c r="S39" s="119">
        <f t="shared" si="19"/>
        <v>10000</v>
      </c>
      <c r="T39" s="105">
        <v>10000</v>
      </c>
      <c r="U39" s="44"/>
      <c r="V39" s="119">
        <f t="shared" si="20"/>
        <v>10000</v>
      </c>
      <c r="W39" s="105">
        <v>10000</v>
      </c>
      <c r="X39" s="44"/>
      <c r="Y39" s="75"/>
    </row>
    <row r="40" spans="1:25" ht="21" customHeight="1" x14ac:dyDescent="0.15">
      <c r="A40" s="72"/>
      <c r="B40" s="44"/>
      <c r="C40" s="44"/>
      <c r="D40" s="54"/>
      <c r="E40" s="73" t="s">
        <v>415</v>
      </c>
      <c r="F40" s="44" t="s">
        <v>414</v>
      </c>
      <c r="G40" s="109">
        <f t="shared" si="16"/>
        <v>471.09</v>
      </c>
      <c r="H40" s="108">
        <v>471.09</v>
      </c>
      <c r="I40" s="44"/>
      <c r="J40" s="119">
        <f t="shared" si="17"/>
        <v>2000</v>
      </c>
      <c r="K40" s="105">
        <v>2000</v>
      </c>
      <c r="L40" s="44"/>
      <c r="M40" s="119">
        <f t="shared" si="18"/>
        <v>2000</v>
      </c>
      <c r="N40" s="105">
        <v>2000</v>
      </c>
      <c r="O40" s="44"/>
      <c r="P40" s="50">
        <f t="shared" si="6"/>
        <v>0</v>
      </c>
      <c r="Q40" s="50">
        <f t="shared" si="7"/>
        <v>0</v>
      </c>
      <c r="R40" s="50">
        <f t="shared" si="8"/>
        <v>0</v>
      </c>
      <c r="S40" s="119">
        <f t="shared" si="19"/>
        <v>2000</v>
      </c>
      <c r="T40" s="105">
        <v>2000</v>
      </c>
      <c r="U40" s="44"/>
      <c r="V40" s="119">
        <f t="shared" si="20"/>
        <v>2000</v>
      </c>
      <c r="W40" s="105">
        <v>2000</v>
      </c>
      <c r="X40" s="44"/>
      <c r="Y40" s="75"/>
    </row>
    <row r="41" spans="1:25" ht="21" customHeight="1" x14ac:dyDescent="0.15">
      <c r="A41" s="72"/>
      <c r="B41" s="44"/>
      <c r="C41" s="44"/>
      <c r="D41" s="54"/>
      <c r="E41" s="73" t="s">
        <v>416</v>
      </c>
      <c r="F41" s="44" t="s">
        <v>417</v>
      </c>
      <c r="G41" s="109">
        <f t="shared" si="16"/>
        <v>1920.6569999999999</v>
      </c>
      <c r="H41" s="108">
        <v>1920.6569999999999</v>
      </c>
      <c r="I41" s="44"/>
      <c r="J41" s="119">
        <f t="shared" si="17"/>
        <v>3000</v>
      </c>
      <c r="K41" s="105">
        <v>3000</v>
      </c>
      <c r="L41" s="44"/>
      <c r="M41" s="119">
        <f t="shared" si="18"/>
        <v>3000</v>
      </c>
      <c r="N41" s="105">
        <v>3000</v>
      </c>
      <c r="O41" s="44"/>
      <c r="P41" s="50">
        <f t="shared" si="6"/>
        <v>0</v>
      </c>
      <c r="Q41" s="50">
        <f t="shared" si="7"/>
        <v>0</v>
      </c>
      <c r="R41" s="50">
        <f t="shared" si="8"/>
        <v>0</v>
      </c>
      <c r="S41" s="119">
        <f t="shared" si="19"/>
        <v>3000</v>
      </c>
      <c r="T41" s="105">
        <v>3000</v>
      </c>
      <c r="U41" s="44"/>
      <c r="V41" s="119">
        <f t="shared" si="20"/>
        <v>3000</v>
      </c>
      <c r="W41" s="105">
        <v>3000</v>
      </c>
      <c r="X41" s="44"/>
      <c r="Y41" s="75"/>
    </row>
    <row r="42" spans="1:25" ht="27" customHeight="1" x14ac:dyDescent="0.15">
      <c r="A42" s="72"/>
      <c r="B42" s="44"/>
      <c r="C42" s="44"/>
      <c r="D42" s="54"/>
      <c r="E42" s="73" t="s">
        <v>420</v>
      </c>
      <c r="F42" s="44" t="s">
        <v>421</v>
      </c>
      <c r="G42" s="109">
        <f t="shared" si="16"/>
        <v>0</v>
      </c>
      <c r="I42" s="44"/>
      <c r="J42" s="119">
        <f t="shared" si="17"/>
        <v>0</v>
      </c>
      <c r="K42" s="44"/>
      <c r="L42" s="44"/>
      <c r="M42" s="119">
        <f t="shared" si="18"/>
        <v>0</v>
      </c>
      <c r="N42" s="44"/>
      <c r="O42" s="44"/>
      <c r="P42" s="50">
        <f t="shared" si="6"/>
        <v>0</v>
      </c>
      <c r="Q42" s="50">
        <f t="shared" si="7"/>
        <v>0</v>
      </c>
      <c r="R42" s="50">
        <f t="shared" si="8"/>
        <v>0</v>
      </c>
      <c r="S42" s="119">
        <f t="shared" si="19"/>
        <v>0</v>
      </c>
      <c r="T42" s="44"/>
      <c r="U42" s="44"/>
      <c r="V42" s="119">
        <f t="shared" si="20"/>
        <v>0</v>
      </c>
      <c r="W42" s="44"/>
      <c r="X42" s="44"/>
      <c r="Y42" s="75"/>
    </row>
    <row r="43" spans="1:25" ht="27" customHeight="1" x14ac:dyDescent="0.15">
      <c r="A43" s="72"/>
      <c r="B43" s="44"/>
      <c r="C43" s="44"/>
      <c r="D43" s="54"/>
      <c r="E43" s="73" t="s">
        <v>426</v>
      </c>
      <c r="F43" s="44" t="s">
        <v>427</v>
      </c>
      <c r="G43" s="109">
        <f t="shared" si="16"/>
        <v>0</v>
      </c>
      <c r="H43" s="44"/>
      <c r="I43" s="44"/>
      <c r="J43" s="119">
        <f t="shared" si="17"/>
        <v>0</v>
      </c>
      <c r="K43" s="44"/>
      <c r="L43" s="44"/>
      <c r="M43" s="119">
        <f t="shared" si="18"/>
        <v>0</v>
      </c>
      <c r="N43" s="44"/>
      <c r="O43" s="44"/>
      <c r="P43" s="50">
        <f t="shared" si="6"/>
        <v>0</v>
      </c>
      <c r="Q43" s="50">
        <f t="shared" si="7"/>
        <v>0</v>
      </c>
      <c r="R43" s="50">
        <f t="shared" si="8"/>
        <v>0</v>
      </c>
      <c r="S43" s="119">
        <f t="shared" si="19"/>
        <v>0</v>
      </c>
      <c r="T43" s="44"/>
      <c r="U43" s="44"/>
      <c r="V43" s="119">
        <f t="shared" si="20"/>
        <v>0</v>
      </c>
      <c r="W43" s="44"/>
      <c r="X43" s="44"/>
      <c r="Y43" s="75"/>
    </row>
    <row r="44" spans="1:25" ht="21" customHeight="1" x14ac:dyDescent="0.15">
      <c r="A44" s="72"/>
      <c r="B44" s="44"/>
      <c r="C44" s="44"/>
      <c r="D44" s="54"/>
      <c r="E44" s="73" t="s">
        <v>434</v>
      </c>
      <c r="F44" s="44" t="s">
        <v>435</v>
      </c>
      <c r="G44" s="109">
        <f t="shared" si="16"/>
        <v>0</v>
      </c>
      <c r="H44" s="44"/>
      <c r="I44" s="44"/>
      <c r="J44" s="119">
        <f t="shared" si="17"/>
        <v>0</v>
      </c>
      <c r="K44" s="44"/>
      <c r="L44" s="44"/>
      <c r="M44" s="119">
        <f t="shared" si="18"/>
        <v>0</v>
      </c>
      <c r="N44" s="44"/>
      <c r="O44" s="44"/>
      <c r="P44" s="50">
        <f t="shared" si="6"/>
        <v>0</v>
      </c>
      <c r="Q44" s="50">
        <f t="shared" si="7"/>
        <v>0</v>
      </c>
      <c r="R44" s="50">
        <f t="shared" si="8"/>
        <v>0</v>
      </c>
      <c r="S44" s="119">
        <f t="shared" si="19"/>
        <v>0</v>
      </c>
      <c r="T44" s="44"/>
      <c r="U44" s="44"/>
      <c r="V44" s="119">
        <f t="shared" si="20"/>
        <v>0</v>
      </c>
      <c r="W44" s="44"/>
      <c r="X44" s="44"/>
      <c r="Y44" s="75"/>
    </row>
    <row r="45" spans="1:25" ht="21" customHeight="1" x14ac:dyDescent="0.15">
      <c r="A45" s="72"/>
      <c r="B45" s="44"/>
      <c r="C45" s="44"/>
      <c r="D45" s="54"/>
      <c r="E45" s="73" t="s">
        <v>438</v>
      </c>
      <c r="F45" s="44" t="s">
        <v>439</v>
      </c>
      <c r="G45" s="109">
        <f t="shared" si="16"/>
        <v>962.79499999999996</v>
      </c>
      <c r="H45" s="107">
        <v>962.79499999999996</v>
      </c>
      <c r="I45" s="44"/>
      <c r="J45" s="119">
        <f t="shared" si="17"/>
        <v>3000</v>
      </c>
      <c r="K45" s="105">
        <v>3000</v>
      </c>
      <c r="L45" s="44"/>
      <c r="M45" s="119">
        <f t="shared" si="18"/>
        <v>3000</v>
      </c>
      <c r="N45" s="105">
        <v>3000</v>
      </c>
      <c r="O45" s="44"/>
      <c r="P45" s="50">
        <f t="shared" si="6"/>
        <v>0</v>
      </c>
      <c r="Q45" s="50">
        <f t="shared" si="7"/>
        <v>0</v>
      </c>
      <c r="R45" s="50">
        <f t="shared" si="8"/>
        <v>0</v>
      </c>
      <c r="S45" s="119">
        <f t="shared" si="19"/>
        <v>3000</v>
      </c>
      <c r="T45" s="105">
        <v>3000</v>
      </c>
      <c r="U45" s="44"/>
      <c r="V45" s="119">
        <f t="shared" si="20"/>
        <v>3000</v>
      </c>
      <c r="W45" s="105">
        <v>3000</v>
      </c>
      <c r="X45" s="44"/>
      <c r="Y45" s="75"/>
    </row>
    <row r="46" spans="1:25" ht="21" customHeight="1" x14ac:dyDescent="0.15">
      <c r="A46" s="72"/>
      <c r="B46" s="44"/>
      <c r="C46" s="44"/>
      <c r="D46" s="54"/>
      <c r="E46" s="73" t="s">
        <v>440</v>
      </c>
      <c r="F46" s="44" t="s">
        <v>441</v>
      </c>
      <c r="G46" s="109">
        <f t="shared" si="16"/>
        <v>0</v>
      </c>
      <c r="H46" s="44"/>
      <c r="I46" s="44"/>
      <c r="J46" s="119">
        <f t="shared" si="17"/>
        <v>0</v>
      </c>
      <c r="K46" s="44"/>
      <c r="L46" s="44"/>
      <c r="M46" s="119">
        <f t="shared" si="18"/>
        <v>0</v>
      </c>
      <c r="N46" s="44"/>
      <c r="O46" s="44"/>
      <c r="P46" s="50">
        <f t="shared" si="6"/>
        <v>0</v>
      </c>
      <c r="Q46" s="50">
        <f t="shared" si="7"/>
        <v>0</v>
      </c>
      <c r="R46" s="50">
        <f t="shared" si="8"/>
        <v>0</v>
      </c>
      <c r="S46" s="119">
        <f t="shared" si="19"/>
        <v>0</v>
      </c>
      <c r="T46" s="44"/>
      <c r="U46" s="44"/>
      <c r="V46" s="119">
        <f t="shared" si="20"/>
        <v>0</v>
      </c>
      <c r="W46" s="44"/>
      <c r="X46" s="44"/>
      <c r="Y46" s="75"/>
    </row>
    <row r="47" spans="1:25" ht="21" customHeight="1" x14ac:dyDescent="0.15">
      <c r="A47" s="72"/>
      <c r="B47" s="44"/>
      <c r="C47" s="44"/>
      <c r="D47" s="54"/>
      <c r="E47" s="73" t="s">
        <v>449</v>
      </c>
      <c r="F47" s="44" t="s">
        <v>448</v>
      </c>
      <c r="G47" s="109">
        <f t="shared" si="16"/>
        <v>0</v>
      </c>
      <c r="H47" s="44"/>
      <c r="I47" s="44"/>
      <c r="J47" s="119">
        <f t="shared" si="17"/>
        <v>0</v>
      </c>
      <c r="K47" s="44"/>
      <c r="L47" s="44"/>
      <c r="M47" s="119">
        <f t="shared" si="18"/>
        <v>0</v>
      </c>
      <c r="N47" s="44"/>
      <c r="O47" s="44"/>
      <c r="P47" s="50">
        <f t="shared" si="6"/>
        <v>0</v>
      </c>
      <c r="Q47" s="50">
        <f t="shared" si="7"/>
        <v>0</v>
      </c>
      <c r="R47" s="50">
        <f t="shared" si="8"/>
        <v>0</v>
      </c>
      <c r="S47" s="119">
        <f t="shared" si="19"/>
        <v>0</v>
      </c>
      <c r="T47" s="44"/>
      <c r="U47" s="44"/>
      <c r="V47" s="119">
        <f t="shared" si="20"/>
        <v>0</v>
      </c>
      <c r="W47" s="44"/>
      <c r="X47" s="44"/>
      <c r="Y47" s="75"/>
    </row>
    <row r="48" spans="1:25" ht="21" customHeight="1" x14ac:dyDescent="0.15">
      <c r="A48" s="72"/>
      <c r="B48" s="44"/>
      <c r="C48" s="44"/>
      <c r="D48" s="54"/>
      <c r="E48" s="73" t="s">
        <v>451</v>
      </c>
      <c r="F48" s="44" t="s">
        <v>450</v>
      </c>
      <c r="G48" s="109">
        <f t="shared" si="16"/>
        <v>0</v>
      </c>
      <c r="H48" s="44"/>
      <c r="I48" s="105"/>
      <c r="J48" s="119">
        <f t="shared" si="17"/>
        <v>8000</v>
      </c>
      <c r="K48" s="44"/>
      <c r="L48" s="105">
        <v>8000</v>
      </c>
      <c r="M48" s="119">
        <f t="shared" si="18"/>
        <v>8000</v>
      </c>
      <c r="N48" s="44"/>
      <c r="O48" s="105">
        <v>8000</v>
      </c>
      <c r="P48" s="50">
        <f t="shared" si="6"/>
        <v>0</v>
      </c>
      <c r="Q48" s="50">
        <f t="shared" si="7"/>
        <v>0</v>
      </c>
      <c r="R48" s="50">
        <f t="shared" si="8"/>
        <v>0</v>
      </c>
      <c r="S48" s="119">
        <f t="shared" si="19"/>
        <v>8000</v>
      </c>
      <c r="T48" s="44"/>
      <c r="U48" s="105">
        <v>8000</v>
      </c>
      <c r="V48" s="119">
        <f t="shared" si="20"/>
        <v>8000</v>
      </c>
      <c r="W48" s="44"/>
      <c r="X48" s="105">
        <v>8000</v>
      </c>
      <c r="Y48" s="75"/>
    </row>
    <row r="49" spans="1:25" ht="21" customHeight="1" x14ac:dyDescent="0.15">
      <c r="A49" s="72"/>
      <c r="B49" s="44"/>
      <c r="C49" s="44"/>
      <c r="D49" s="54"/>
      <c r="E49" s="73" t="s">
        <v>452</v>
      </c>
      <c r="F49" s="44" t="s">
        <v>453</v>
      </c>
      <c r="G49" s="109">
        <f t="shared" si="16"/>
        <v>0</v>
      </c>
      <c r="H49" s="44"/>
      <c r="I49" s="44"/>
      <c r="J49" s="119">
        <f t="shared" si="17"/>
        <v>0</v>
      </c>
      <c r="K49" s="44"/>
      <c r="L49" s="44"/>
      <c r="M49" s="119">
        <f t="shared" si="18"/>
        <v>0</v>
      </c>
      <c r="N49" s="44"/>
      <c r="O49" s="44"/>
      <c r="P49" s="50">
        <f t="shared" si="6"/>
        <v>0</v>
      </c>
      <c r="Q49" s="50">
        <f t="shared" si="7"/>
        <v>0</v>
      </c>
      <c r="R49" s="50">
        <f t="shared" si="8"/>
        <v>0</v>
      </c>
      <c r="S49" s="119">
        <f t="shared" si="19"/>
        <v>0</v>
      </c>
      <c r="T49" s="44"/>
      <c r="U49" s="44"/>
      <c r="V49" s="119">
        <f t="shared" si="20"/>
        <v>0</v>
      </c>
      <c r="W49" s="44"/>
      <c r="X49" s="44"/>
      <c r="Y49" s="75"/>
    </row>
    <row r="50" spans="1:25" ht="21" customHeight="1" x14ac:dyDescent="0.15">
      <c r="A50" s="72"/>
      <c r="B50" s="44"/>
      <c r="C50" s="44"/>
      <c r="D50" s="54"/>
      <c r="E50" s="73" t="s">
        <v>455</v>
      </c>
      <c r="F50" s="44" t="s">
        <v>454</v>
      </c>
      <c r="G50" s="109">
        <f t="shared" si="16"/>
        <v>0</v>
      </c>
      <c r="H50" s="44"/>
      <c r="I50" s="44"/>
      <c r="J50" s="119">
        <f t="shared" si="17"/>
        <v>0</v>
      </c>
      <c r="K50" s="44"/>
      <c r="L50" s="44"/>
      <c r="M50" s="119">
        <f t="shared" si="18"/>
        <v>0</v>
      </c>
      <c r="N50" s="44"/>
      <c r="O50" s="44"/>
      <c r="P50" s="50">
        <f t="shared" si="6"/>
        <v>0</v>
      </c>
      <c r="Q50" s="50">
        <f t="shared" si="7"/>
        <v>0</v>
      </c>
      <c r="R50" s="50">
        <f t="shared" si="8"/>
        <v>0</v>
      </c>
      <c r="S50" s="119">
        <f t="shared" si="19"/>
        <v>0</v>
      </c>
      <c r="T50" s="44"/>
      <c r="U50" s="44"/>
      <c r="V50" s="119">
        <f t="shared" si="20"/>
        <v>0</v>
      </c>
      <c r="W50" s="44"/>
      <c r="X50" s="44"/>
      <c r="Y50" s="75"/>
    </row>
    <row r="51" spans="1:25" s="96" customFormat="1" ht="27" customHeight="1" x14ac:dyDescent="0.15">
      <c r="A51" s="144"/>
      <c r="B51" s="146"/>
      <c r="C51" s="146"/>
      <c r="D51" s="147"/>
      <c r="E51" s="117" t="s">
        <v>503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0">
        <f t="shared" si="6"/>
        <v>0</v>
      </c>
      <c r="Q51" s="50">
        <f t="shared" si="7"/>
        <v>0</v>
      </c>
      <c r="R51" s="50">
        <f t="shared" si="8"/>
        <v>0</v>
      </c>
      <c r="S51" s="55"/>
      <c r="T51" s="55"/>
      <c r="U51" s="55"/>
      <c r="V51" s="55"/>
      <c r="W51" s="55"/>
      <c r="X51" s="55"/>
      <c r="Y51" s="95"/>
    </row>
    <row r="52" spans="1:25" s="96" customFormat="1" ht="27.75" customHeight="1" x14ac:dyDescent="0.15">
      <c r="A52" s="144"/>
      <c r="B52" s="146"/>
      <c r="C52" s="146"/>
      <c r="D52" s="147"/>
      <c r="E52" s="118" t="s">
        <v>407</v>
      </c>
      <c r="F52" s="146" t="s">
        <v>406</v>
      </c>
      <c r="G52" s="146"/>
      <c r="H52" s="146"/>
      <c r="I52" s="146"/>
      <c r="J52" s="146"/>
      <c r="K52" s="146"/>
      <c r="L52" s="146"/>
      <c r="M52" s="146"/>
      <c r="N52" s="146"/>
      <c r="O52" s="146"/>
      <c r="P52" s="50">
        <f t="shared" si="6"/>
        <v>0</v>
      </c>
      <c r="Q52" s="50">
        <f t="shared" si="7"/>
        <v>0</v>
      </c>
      <c r="R52" s="50">
        <f t="shared" si="8"/>
        <v>0</v>
      </c>
      <c r="S52" s="146"/>
      <c r="T52" s="146"/>
      <c r="U52" s="146"/>
      <c r="V52" s="146"/>
      <c r="W52" s="146"/>
      <c r="X52" s="146"/>
      <c r="Y52" s="95"/>
    </row>
    <row r="53" spans="1:25" s="96" customFormat="1" ht="20.25" customHeight="1" x14ac:dyDescent="0.15">
      <c r="A53" s="144"/>
      <c r="B53" s="146"/>
      <c r="C53" s="146"/>
      <c r="D53" s="147"/>
      <c r="E53" s="118" t="s">
        <v>445</v>
      </c>
      <c r="F53" s="146" t="s">
        <v>444</v>
      </c>
      <c r="G53" s="146"/>
      <c r="H53" s="146"/>
      <c r="I53" s="146"/>
      <c r="J53" s="146"/>
      <c r="K53" s="146"/>
      <c r="L53" s="146"/>
      <c r="M53" s="146"/>
      <c r="N53" s="146"/>
      <c r="O53" s="146"/>
      <c r="P53" s="50">
        <f t="shared" si="6"/>
        <v>0</v>
      </c>
      <c r="Q53" s="50">
        <f t="shared" si="7"/>
        <v>0</v>
      </c>
      <c r="R53" s="50">
        <f t="shared" si="8"/>
        <v>0</v>
      </c>
      <c r="S53" s="146"/>
      <c r="T53" s="146"/>
      <c r="U53" s="146"/>
      <c r="V53" s="146"/>
      <c r="W53" s="146"/>
      <c r="X53" s="146"/>
      <c r="Y53" s="95"/>
    </row>
    <row r="54" spans="1:25" s="96" customFormat="1" ht="20.25" customHeight="1" x14ac:dyDescent="0.15">
      <c r="A54" s="144"/>
      <c r="B54" s="146"/>
      <c r="C54" s="146"/>
      <c r="D54" s="147"/>
      <c r="E54" s="118" t="s">
        <v>447</v>
      </c>
      <c r="F54" s="146" t="s">
        <v>446</v>
      </c>
      <c r="G54" s="146"/>
      <c r="H54" s="146"/>
      <c r="I54" s="146"/>
      <c r="J54" s="146"/>
      <c r="K54" s="146"/>
      <c r="L54" s="146"/>
      <c r="M54" s="146"/>
      <c r="N54" s="146"/>
      <c r="O54" s="146"/>
      <c r="P54" s="50">
        <f t="shared" si="6"/>
        <v>0</v>
      </c>
      <c r="Q54" s="50">
        <f t="shared" si="7"/>
        <v>0</v>
      </c>
      <c r="R54" s="50">
        <f t="shared" si="8"/>
        <v>0</v>
      </c>
      <c r="S54" s="146"/>
      <c r="T54" s="146"/>
      <c r="U54" s="146"/>
      <c r="V54" s="146"/>
      <c r="W54" s="146"/>
      <c r="X54" s="146"/>
      <c r="Y54" s="95"/>
    </row>
    <row r="55" spans="1:25" ht="18.75" customHeight="1" x14ac:dyDescent="0.15">
      <c r="A55" s="72" t="s">
        <v>200</v>
      </c>
      <c r="B55" s="44" t="s">
        <v>191</v>
      </c>
      <c r="C55" s="44" t="s">
        <v>195</v>
      </c>
      <c r="D55" s="44" t="s">
        <v>201</v>
      </c>
      <c r="E55" s="73" t="s">
        <v>202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0">
        <f t="shared" si="6"/>
        <v>0</v>
      </c>
      <c r="Q55" s="50">
        <f t="shared" si="7"/>
        <v>0</v>
      </c>
      <c r="R55" s="50">
        <f t="shared" si="8"/>
        <v>0</v>
      </c>
      <c r="S55" s="54"/>
      <c r="T55" s="54"/>
      <c r="U55" s="54"/>
      <c r="V55" s="54"/>
      <c r="W55" s="54"/>
      <c r="X55" s="54"/>
      <c r="Y55" s="75"/>
    </row>
    <row r="56" spans="1:25" ht="12.75" customHeight="1" x14ac:dyDescent="0.15">
      <c r="A56" s="72"/>
      <c r="B56" s="44"/>
      <c r="C56" s="44"/>
      <c r="D56" s="54"/>
      <c r="E56" s="73" t="s">
        <v>5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0">
        <f t="shared" si="6"/>
        <v>0</v>
      </c>
      <c r="Q56" s="50">
        <f t="shared" si="7"/>
        <v>0</v>
      </c>
      <c r="R56" s="50">
        <f t="shared" si="8"/>
        <v>0</v>
      </c>
      <c r="S56" s="54"/>
      <c r="T56" s="54"/>
      <c r="U56" s="54"/>
      <c r="V56" s="54"/>
      <c r="W56" s="54"/>
      <c r="X56" s="54"/>
      <c r="Y56" s="75"/>
    </row>
    <row r="57" spans="1:25" s="96" customFormat="1" ht="39" customHeight="1" x14ac:dyDescent="0.15">
      <c r="A57" s="144"/>
      <c r="B57" s="146"/>
      <c r="C57" s="146"/>
      <c r="D57" s="147"/>
      <c r="E57" s="117" t="s">
        <v>504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0">
        <f t="shared" si="6"/>
        <v>0</v>
      </c>
      <c r="Q57" s="50">
        <f t="shared" si="7"/>
        <v>0</v>
      </c>
      <c r="R57" s="50">
        <f t="shared" si="8"/>
        <v>0</v>
      </c>
      <c r="S57" s="55"/>
      <c r="T57" s="55"/>
      <c r="U57" s="55"/>
      <c r="V57" s="55"/>
      <c r="W57" s="55"/>
      <c r="X57" s="55"/>
      <c r="Y57" s="95"/>
    </row>
    <row r="58" spans="1:25" s="96" customFormat="1" ht="20.25" customHeight="1" x14ac:dyDescent="0.15">
      <c r="A58" s="144"/>
      <c r="B58" s="146"/>
      <c r="C58" s="146"/>
      <c r="D58" s="147"/>
      <c r="E58" s="118" t="s">
        <v>402</v>
      </c>
      <c r="F58" s="146" t="s">
        <v>403</v>
      </c>
      <c r="G58" s="146"/>
      <c r="H58" s="146"/>
      <c r="I58" s="146"/>
      <c r="J58" s="146"/>
      <c r="K58" s="146"/>
      <c r="L58" s="146"/>
      <c r="M58" s="146"/>
      <c r="N58" s="146"/>
      <c r="O58" s="146"/>
      <c r="P58" s="50">
        <f t="shared" si="6"/>
        <v>0</v>
      </c>
      <c r="Q58" s="50">
        <f t="shared" si="7"/>
        <v>0</v>
      </c>
      <c r="R58" s="50">
        <f t="shared" si="8"/>
        <v>0</v>
      </c>
      <c r="S58" s="146"/>
      <c r="T58" s="146"/>
      <c r="U58" s="146"/>
      <c r="V58" s="146"/>
      <c r="W58" s="146"/>
      <c r="X58" s="146"/>
      <c r="Y58" s="95"/>
    </row>
    <row r="59" spans="1:25" s="96" customFormat="1" ht="21" customHeight="1" x14ac:dyDescent="0.15">
      <c r="A59" s="144" t="s">
        <v>203</v>
      </c>
      <c r="B59" s="146" t="s">
        <v>191</v>
      </c>
      <c r="C59" s="146" t="s">
        <v>201</v>
      </c>
      <c r="D59" s="146" t="s">
        <v>192</v>
      </c>
      <c r="E59" s="117" t="s">
        <v>204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0">
        <f t="shared" si="6"/>
        <v>0</v>
      </c>
      <c r="Q59" s="50">
        <f t="shared" si="7"/>
        <v>0</v>
      </c>
      <c r="R59" s="50">
        <f t="shared" si="8"/>
        <v>0</v>
      </c>
      <c r="S59" s="56"/>
      <c r="T59" s="56"/>
      <c r="U59" s="56"/>
      <c r="V59" s="56"/>
      <c r="W59" s="56"/>
      <c r="X59" s="56"/>
      <c r="Y59" s="95"/>
    </row>
    <row r="60" spans="1:25" ht="12.75" customHeight="1" x14ac:dyDescent="0.15">
      <c r="A60" s="72"/>
      <c r="B60" s="44"/>
      <c r="C60" s="44"/>
      <c r="D60" s="54"/>
      <c r="E60" s="73" t="s">
        <v>197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0">
        <f t="shared" si="6"/>
        <v>0</v>
      </c>
      <c r="Q60" s="50">
        <f t="shared" si="7"/>
        <v>0</v>
      </c>
      <c r="R60" s="50">
        <f t="shared" si="8"/>
        <v>0</v>
      </c>
      <c r="S60" s="54"/>
      <c r="T60" s="54"/>
      <c r="U60" s="54"/>
      <c r="V60" s="54"/>
      <c r="W60" s="54"/>
      <c r="X60" s="54"/>
      <c r="Y60" s="75"/>
    </row>
    <row r="61" spans="1:25" ht="12.75" customHeight="1" x14ac:dyDescent="0.15">
      <c r="A61" s="72" t="s">
        <v>205</v>
      </c>
      <c r="B61" s="44" t="s">
        <v>191</v>
      </c>
      <c r="C61" s="44" t="s">
        <v>201</v>
      </c>
      <c r="D61" s="44" t="s">
        <v>195</v>
      </c>
      <c r="E61" s="73" t="s">
        <v>206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0">
        <f t="shared" si="6"/>
        <v>0</v>
      </c>
      <c r="Q61" s="50">
        <f t="shared" si="7"/>
        <v>0</v>
      </c>
      <c r="R61" s="50">
        <f t="shared" si="8"/>
        <v>0</v>
      </c>
      <c r="S61" s="54"/>
      <c r="T61" s="54"/>
      <c r="U61" s="54"/>
      <c r="V61" s="54"/>
      <c r="W61" s="54"/>
      <c r="X61" s="54"/>
      <c r="Y61" s="75"/>
    </row>
    <row r="62" spans="1:25" ht="12.75" customHeight="1" x14ac:dyDescent="0.15">
      <c r="A62" s="72"/>
      <c r="B62" s="44"/>
      <c r="C62" s="44"/>
      <c r="D62" s="54"/>
      <c r="E62" s="73" t="s">
        <v>5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0">
        <f t="shared" si="6"/>
        <v>0</v>
      </c>
      <c r="Q62" s="50">
        <f t="shared" si="7"/>
        <v>0</v>
      </c>
      <c r="R62" s="50">
        <f t="shared" si="8"/>
        <v>0</v>
      </c>
      <c r="S62" s="54"/>
      <c r="T62" s="54"/>
      <c r="U62" s="54"/>
      <c r="V62" s="54"/>
      <c r="W62" s="54"/>
      <c r="X62" s="54"/>
      <c r="Y62" s="75"/>
    </row>
    <row r="63" spans="1:25" s="96" customFormat="1" ht="46.5" customHeight="1" x14ac:dyDescent="0.15">
      <c r="A63" s="144"/>
      <c r="B63" s="146"/>
      <c r="C63" s="146"/>
      <c r="D63" s="147"/>
      <c r="E63" s="117" t="s">
        <v>505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0">
        <f t="shared" si="6"/>
        <v>0</v>
      </c>
      <c r="Q63" s="50">
        <f t="shared" si="7"/>
        <v>0</v>
      </c>
      <c r="R63" s="50">
        <f t="shared" si="8"/>
        <v>0</v>
      </c>
      <c r="S63" s="55"/>
      <c r="T63" s="55"/>
      <c r="U63" s="55"/>
      <c r="V63" s="55"/>
      <c r="W63" s="55"/>
      <c r="X63" s="55"/>
      <c r="Y63" s="95"/>
    </row>
    <row r="64" spans="1:25" ht="12.75" customHeight="1" x14ac:dyDescent="0.15">
      <c r="A64" s="72"/>
      <c r="B64" s="44"/>
      <c r="C64" s="44"/>
      <c r="D64" s="54"/>
      <c r="E64" s="73" t="s">
        <v>373</v>
      </c>
      <c r="F64" s="44" t="s">
        <v>372</v>
      </c>
      <c r="G64" s="44"/>
      <c r="H64" s="44"/>
      <c r="I64" s="44"/>
      <c r="J64" s="44"/>
      <c r="K64" s="44"/>
      <c r="L64" s="44"/>
      <c r="M64" s="44"/>
      <c r="N64" s="44"/>
      <c r="O64" s="44"/>
      <c r="P64" s="50">
        <f t="shared" si="6"/>
        <v>0</v>
      </c>
      <c r="Q64" s="50">
        <f t="shared" si="7"/>
        <v>0</v>
      </c>
      <c r="R64" s="50">
        <f t="shared" si="8"/>
        <v>0</v>
      </c>
      <c r="S64" s="44"/>
      <c r="T64" s="44"/>
      <c r="U64" s="44"/>
      <c r="V64" s="44"/>
      <c r="W64" s="44"/>
      <c r="X64" s="44"/>
      <c r="Y64" s="75"/>
    </row>
    <row r="65" spans="1:25" ht="12.75" customHeight="1" x14ac:dyDescent="0.15">
      <c r="A65" s="72"/>
      <c r="B65" s="44"/>
      <c r="C65" s="44"/>
      <c r="D65" s="54"/>
      <c r="E65" s="73" t="s">
        <v>440</v>
      </c>
      <c r="F65" s="44" t="s">
        <v>441</v>
      </c>
      <c r="G65" s="44"/>
      <c r="H65" s="44"/>
      <c r="I65" s="44"/>
      <c r="J65" s="44"/>
      <c r="K65" s="44"/>
      <c r="L65" s="44"/>
      <c r="M65" s="44"/>
      <c r="N65" s="44"/>
      <c r="O65" s="44"/>
      <c r="P65" s="50">
        <f t="shared" si="6"/>
        <v>0</v>
      </c>
      <c r="Q65" s="50">
        <f t="shared" si="7"/>
        <v>0</v>
      </c>
      <c r="R65" s="50">
        <f t="shared" si="8"/>
        <v>0</v>
      </c>
      <c r="S65" s="44"/>
      <c r="T65" s="44"/>
      <c r="U65" s="44"/>
      <c r="V65" s="44"/>
      <c r="W65" s="44"/>
      <c r="X65" s="44"/>
      <c r="Y65" s="75"/>
    </row>
    <row r="66" spans="1:25" s="96" customFormat="1" ht="41.25" customHeight="1" x14ac:dyDescent="0.15">
      <c r="A66" s="144" t="s">
        <v>207</v>
      </c>
      <c r="B66" s="146" t="s">
        <v>191</v>
      </c>
      <c r="C66" s="146" t="s">
        <v>208</v>
      </c>
      <c r="D66" s="146" t="s">
        <v>192</v>
      </c>
      <c r="E66" s="117" t="s">
        <v>209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0">
        <f t="shared" si="6"/>
        <v>0</v>
      </c>
      <c r="Q66" s="50">
        <f t="shared" si="7"/>
        <v>0</v>
      </c>
      <c r="R66" s="50">
        <f t="shared" si="8"/>
        <v>0</v>
      </c>
      <c r="S66" s="56"/>
      <c r="T66" s="56"/>
      <c r="U66" s="56"/>
      <c r="V66" s="56"/>
      <c r="W66" s="56"/>
      <c r="X66" s="56"/>
      <c r="Y66" s="95"/>
    </row>
    <row r="67" spans="1:25" ht="12.75" customHeight="1" x14ac:dyDescent="0.15">
      <c r="A67" s="72"/>
      <c r="B67" s="44"/>
      <c r="C67" s="44"/>
      <c r="D67" s="54"/>
      <c r="E67" s="73" t="s">
        <v>197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0">
        <f t="shared" si="6"/>
        <v>0</v>
      </c>
      <c r="Q67" s="50">
        <f t="shared" si="7"/>
        <v>0</v>
      </c>
      <c r="R67" s="50">
        <f t="shared" si="8"/>
        <v>0</v>
      </c>
      <c r="S67" s="54"/>
      <c r="T67" s="54"/>
      <c r="U67" s="54"/>
      <c r="V67" s="54"/>
      <c r="W67" s="54"/>
      <c r="X67" s="54"/>
      <c r="Y67" s="75"/>
    </row>
    <row r="68" spans="1:25" s="96" customFormat="1" ht="29.25" customHeight="1" x14ac:dyDescent="0.15">
      <c r="A68" s="144" t="s">
        <v>210</v>
      </c>
      <c r="B68" s="146" t="s">
        <v>191</v>
      </c>
      <c r="C68" s="146" t="s">
        <v>208</v>
      </c>
      <c r="D68" s="146" t="s">
        <v>195</v>
      </c>
      <c r="E68" s="118" t="s">
        <v>209</v>
      </c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50">
        <f t="shared" si="6"/>
        <v>0</v>
      </c>
      <c r="Q68" s="50">
        <f t="shared" si="7"/>
        <v>0</v>
      </c>
      <c r="R68" s="50">
        <f t="shared" si="8"/>
        <v>0</v>
      </c>
      <c r="S68" s="147"/>
      <c r="T68" s="147"/>
      <c r="U68" s="147"/>
      <c r="V68" s="147"/>
      <c r="W68" s="147"/>
      <c r="X68" s="147"/>
      <c r="Y68" s="95"/>
    </row>
    <row r="69" spans="1:25" ht="12.75" customHeight="1" x14ac:dyDescent="0.15">
      <c r="A69" s="72"/>
      <c r="B69" s="44"/>
      <c r="C69" s="44"/>
      <c r="D69" s="54"/>
      <c r="E69" s="73" t="s">
        <v>5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0">
        <f t="shared" si="6"/>
        <v>0</v>
      </c>
      <c r="Q69" s="50">
        <f t="shared" si="7"/>
        <v>0</v>
      </c>
      <c r="R69" s="50">
        <f t="shared" si="8"/>
        <v>0</v>
      </c>
      <c r="S69" s="54"/>
      <c r="T69" s="54"/>
      <c r="U69" s="54"/>
      <c r="V69" s="54"/>
      <c r="W69" s="54"/>
      <c r="X69" s="54"/>
      <c r="Y69" s="75"/>
    </row>
    <row r="70" spans="1:25" ht="20.25" customHeight="1" x14ac:dyDescent="0.15">
      <c r="A70" s="72"/>
      <c r="B70" s="44"/>
      <c r="C70" s="44"/>
      <c r="D70" s="54"/>
      <c r="E70" s="122" t="s">
        <v>506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0">
        <f t="shared" si="6"/>
        <v>0</v>
      </c>
      <c r="Q70" s="50">
        <f t="shared" si="7"/>
        <v>0</v>
      </c>
      <c r="R70" s="50">
        <f t="shared" si="8"/>
        <v>0</v>
      </c>
      <c r="S70" s="57"/>
      <c r="T70" s="57"/>
      <c r="U70" s="57"/>
      <c r="V70" s="57"/>
      <c r="W70" s="57"/>
      <c r="X70" s="57"/>
      <c r="Y70" s="75"/>
    </row>
    <row r="71" spans="1:25" s="96" customFormat="1" ht="22.5" customHeight="1" x14ac:dyDescent="0.15">
      <c r="A71" s="144"/>
      <c r="B71" s="146"/>
      <c r="C71" s="146"/>
      <c r="D71" s="147"/>
      <c r="E71" s="118" t="s">
        <v>457</v>
      </c>
      <c r="F71" s="146" t="s">
        <v>456</v>
      </c>
      <c r="G71" s="146"/>
      <c r="H71" s="146"/>
      <c r="I71" s="146"/>
      <c r="J71" s="146"/>
      <c r="K71" s="146"/>
      <c r="L71" s="146"/>
      <c r="M71" s="146"/>
      <c r="N71" s="146"/>
      <c r="O71" s="146"/>
      <c r="P71" s="50">
        <f t="shared" si="6"/>
        <v>0</v>
      </c>
      <c r="Q71" s="50">
        <f t="shared" si="7"/>
        <v>0</v>
      </c>
      <c r="R71" s="50">
        <f t="shared" si="8"/>
        <v>0</v>
      </c>
      <c r="S71" s="146"/>
      <c r="T71" s="146"/>
      <c r="U71" s="146"/>
      <c r="V71" s="146"/>
      <c r="W71" s="146"/>
      <c r="X71" s="146"/>
      <c r="Y71" s="95"/>
    </row>
    <row r="72" spans="1:25" ht="27" customHeight="1" x14ac:dyDescent="0.15">
      <c r="A72" s="72"/>
      <c r="B72" s="44"/>
      <c r="C72" s="44"/>
      <c r="D72" s="54"/>
      <c r="E72" s="122" t="s">
        <v>507</v>
      </c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0">
        <f t="shared" si="6"/>
        <v>0</v>
      </c>
      <c r="Q72" s="50">
        <f t="shared" si="7"/>
        <v>0</v>
      </c>
      <c r="R72" s="50">
        <f t="shared" si="8"/>
        <v>0</v>
      </c>
      <c r="S72" s="57"/>
      <c r="T72" s="57"/>
      <c r="U72" s="57"/>
      <c r="V72" s="57"/>
      <c r="W72" s="57"/>
      <c r="X72" s="57"/>
      <c r="Y72" s="75"/>
    </row>
    <row r="73" spans="1:25" s="96" customFormat="1" ht="22.5" customHeight="1" x14ac:dyDescent="0.15">
      <c r="A73" s="144"/>
      <c r="B73" s="146"/>
      <c r="C73" s="146"/>
      <c r="D73" s="147"/>
      <c r="E73" s="118" t="s">
        <v>457</v>
      </c>
      <c r="F73" s="146" t="s">
        <v>456</v>
      </c>
      <c r="G73" s="146"/>
      <c r="H73" s="146"/>
      <c r="I73" s="146"/>
      <c r="J73" s="146"/>
      <c r="K73" s="146"/>
      <c r="L73" s="146"/>
      <c r="M73" s="146"/>
      <c r="N73" s="146"/>
      <c r="O73" s="146"/>
      <c r="P73" s="50">
        <f t="shared" si="6"/>
        <v>0</v>
      </c>
      <c r="Q73" s="50">
        <f t="shared" si="7"/>
        <v>0</v>
      </c>
      <c r="R73" s="50">
        <f t="shared" si="8"/>
        <v>0</v>
      </c>
      <c r="S73" s="146"/>
      <c r="T73" s="146"/>
      <c r="U73" s="146"/>
      <c r="V73" s="146"/>
      <c r="W73" s="146"/>
      <c r="X73" s="146"/>
      <c r="Y73" s="95"/>
    </row>
    <row r="74" spans="1:25" ht="26.25" customHeight="1" x14ac:dyDescent="0.15">
      <c r="A74" s="72"/>
      <c r="B74" s="44"/>
      <c r="C74" s="44"/>
      <c r="D74" s="54"/>
      <c r="E74" s="122" t="s">
        <v>508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0">
        <f t="shared" si="6"/>
        <v>0</v>
      </c>
      <c r="Q74" s="50">
        <f t="shared" si="7"/>
        <v>0</v>
      </c>
      <c r="R74" s="50">
        <f t="shared" si="8"/>
        <v>0</v>
      </c>
      <c r="S74" s="57"/>
      <c r="T74" s="57"/>
      <c r="U74" s="57"/>
      <c r="V74" s="57"/>
      <c r="W74" s="57"/>
      <c r="X74" s="57"/>
      <c r="Y74" s="75"/>
    </row>
    <row r="75" spans="1:25" s="96" customFormat="1" ht="22.5" customHeight="1" x14ac:dyDescent="0.15">
      <c r="A75" s="144"/>
      <c r="B75" s="146"/>
      <c r="C75" s="146"/>
      <c r="D75" s="147"/>
      <c r="E75" s="118" t="s">
        <v>457</v>
      </c>
      <c r="F75" s="146" t="s">
        <v>456</v>
      </c>
      <c r="G75" s="146"/>
      <c r="H75" s="146"/>
      <c r="I75" s="146"/>
      <c r="J75" s="146"/>
      <c r="K75" s="146"/>
      <c r="L75" s="146"/>
      <c r="M75" s="146"/>
      <c r="N75" s="146"/>
      <c r="O75" s="146"/>
      <c r="P75" s="50">
        <f t="shared" ref="P75:P137" si="21">+M75-J75</f>
        <v>0</v>
      </c>
      <c r="Q75" s="50">
        <f t="shared" ref="Q75:Q137" si="22">+N75-K75</f>
        <v>0</v>
      </c>
      <c r="R75" s="50">
        <f t="shared" ref="R75:R137" si="23">+O75-L75</f>
        <v>0</v>
      </c>
      <c r="S75" s="146"/>
      <c r="T75" s="146"/>
      <c r="U75" s="146"/>
      <c r="V75" s="146"/>
      <c r="W75" s="146"/>
      <c r="X75" s="146"/>
      <c r="Y75" s="95"/>
    </row>
    <row r="76" spans="1:25" ht="24.75" customHeight="1" x14ac:dyDescent="0.15">
      <c r="A76" s="72" t="s">
        <v>211</v>
      </c>
      <c r="B76" s="44" t="s">
        <v>191</v>
      </c>
      <c r="C76" s="44" t="s">
        <v>212</v>
      </c>
      <c r="D76" s="44" t="s">
        <v>192</v>
      </c>
      <c r="E76" s="122" t="s">
        <v>213</v>
      </c>
      <c r="F76" s="123"/>
      <c r="G76" s="58">
        <f>+G78</f>
        <v>157459.23199999999</v>
      </c>
      <c r="H76" s="58">
        <f t="shared" ref="H76:Y76" si="24">+H78</f>
        <v>45950.21</v>
      </c>
      <c r="I76" s="58">
        <f t="shared" si="24"/>
        <v>111509.022</v>
      </c>
      <c r="J76" s="58">
        <f t="shared" si="24"/>
        <v>192853.85</v>
      </c>
      <c r="K76" s="58">
        <f t="shared" si="24"/>
        <v>79853.850000000006</v>
      </c>
      <c r="L76" s="58">
        <f t="shared" si="24"/>
        <v>113000</v>
      </c>
      <c r="M76" s="58">
        <f t="shared" ref="M76:O76" si="25">+M78</f>
        <v>180150</v>
      </c>
      <c r="N76" s="58">
        <f t="shared" si="25"/>
        <v>67150</v>
      </c>
      <c r="O76" s="58">
        <f t="shared" si="25"/>
        <v>113000</v>
      </c>
      <c r="P76" s="50">
        <f t="shared" si="21"/>
        <v>-12703.850000000006</v>
      </c>
      <c r="Q76" s="50">
        <f t="shared" si="22"/>
        <v>-12703.850000000006</v>
      </c>
      <c r="R76" s="50">
        <f t="shared" si="23"/>
        <v>0</v>
      </c>
      <c r="S76" s="58">
        <f t="shared" si="24"/>
        <v>180150</v>
      </c>
      <c r="T76" s="58">
        <f t="shared" si="24"/>
        <v>67150</v>
      </c>
      <c r="U76" s="58">
        <f t="shared" si="24"/>
        <v>113000</v>
      </c>
      <c r="V76" s="58">
        <f t="shared" si="24"/>
        <v>180150</v>
      </c>
      <c r="W76" s="58">
        <f t="shared" si="24"/>
        <v>67150</v>
      </c>
      <c r="X76" s="58">
        <f t="shared" si="24"/>
        <v>113000</v>
      </c>
      <c r="Y76" s="58">
        <f t="shared" si="24"/>
        <v>0</v>
      </c>
    </row>
    <row r="77" spans="1:25" ht="12.75" customHeight="1" x14ac:dyDescent="0.15">
      <c r="A77" s="72"/>
      <c r="B77" s="44"/>
      <c r="C77" s="44"/>
      <c r="D77" s="54"/>
      <c r="E77" s="73" t="s">
        <v>197</v>
      </c>
      <c r="F77" s="54"/>
      <c r="G77" s="59"/>
      <c r="H77" s="59"/>
      <c r="I77" s="59"/>
      <c r="J77" s="54"/>
      <c r="K77" s="54"/>
      <c r="L77" s="54"/>
      <c r="M77" s="54"/>
      <c r="N77" s="54"/>
      <c r="O77" s="54"/>
      <c r="P77" s="50">
        <f t="shared" si="21"/>
        <v>0</v>
      </c>
      <c r="Q77" s="50">
        <f t="shared" si="22"/>
        <v>0</v>
      </c>
      <c r="R77" s="50">
        <f t="shared" si="23"/>
        <v>0</v>
      </c>
      <c r="S77" s="54"/>
      <c r="T77" s="54"/>
      <c r="U77" s="54"/>
      <c r="V77" s="54"/>
      <c r="W77" s="54"/>
      <c r="X77" s="54"/>
      <c r="Y77" s="75"/>
    </row>
    <row r="78" spans="1:25" s="96" customFormat="1" ht="33" customHeight="1" x14ac:dyDescent="0.15">
      <c r="A78" s="144" t="s">
        <v>214</v>
      </c>
      <c r="B78" s="146" t="s">
        <v>191</v>
      </c>
      <c r="C78" s="146" t="s">
        <v>212</v>
      </c>
      <c r="D78" s="146" t="s">
        <v>195</v>
      </c>
      <c r="E78" s="118" t="s">
        <v>213</v>
      </c>
      <c r="F78" s="147"/>
      <c r="G78" s="62">
        <f t="shared" ref="G78:Y78" si="26">+G80+G81+G82+G83+G84+G85+G86+G87+G88+G89+G90+G91+G92+G93+G94</f>
        <v>157459.23199999999</v>
      </c>
      <c r="H78" s="62">
        <f t="shared" si="26"/>
        <v>45950.21</v>
      </c>
      <c r="I78" s="62">
        <f t="shared" si="26"/>
        <v>111509.022</v>
      </c>
      <c r="J78" s="62">
        <f t="shared" si="26"/>
        <v>192853.85</v>
      </c>
      <c r="K78" s="62">
        <f t="shared" si="26"/>
        <v>79853.850000000006</v>
      </c>
      <c r="L78" s="62">
        <f>+L80+L81+L82+L83+L84+L85+L86+L87+L88+L89+L90+L91+L92+L93+L94</f>
        <v>113000</v>
      </c>
      <c r="M78" s="62">
        <f t="shared" ref="M78:N78" si="27">+M80+M81+M82+M83+M84+M85+M86+M87+M88+M89+M90+M91+M92+M93+M94</f>
        <v>180150</v>
      </c>
      <c r="N78" s="62">
        <f t="shared" si="27"/>
        <v>67150</v>
      </c>
      <c r="O78" s="62">
        <f>+O80+O81+O82+O83+O84+O85+O86+O87+O88+O89+O90+O91+O92+O93+O94</f>
        <v>113000</v>
      </c>
      <c r="P78" s="50">
        <f t="shared" si="21"/>
        <v>-12703.850000000006</v>
      </c>
      <c r="Q78" s="50">
        <f t="shared" si="22"/>
        <v>-12703.850000000006</v>
      </c>
      <c r="R78" s="50">
        <f t="shared" si="23"/>
        <v>0</v>
      </c>
      <c r="S78" s="62">
        <f t="shared" si="26"/>
        <v>180150</v>
      </c>
      <c r="T78" s="62">
        <f t="shared" si="26"/>
        <v>67150</v>
      </c>
      <c r="U78" s="62">
        <f>+U80+U81+U82+U83+U84+U85+U86+U87+U88+U89+U90+U91+U92+U93+U94</f>
        <v>113000</v>
      </c>
      <c r="V78" s="62">
        <f t="shared" ref="V78:W78" si="28">+V80+V81+V82+V83+V84+V85+V86+V87+V88+V89+V90+V91+V92+V93+V94</f>
        <v>180150</v>
      </c>
      <c r="W78" s="62">
        <f t="shared" si="28"/>
        <v>67150</v>
      </c>
      <c r="X78" s="62">
        <f>+X80+X81+X82+X83+X84+X85+X86+X87+X88+X89+X90+X91+X92+X93+X94</f>
        <v>113000</v>
      </c>
      <c r="Y78" s="62">
        <f t="shared" si="26"/>
        <v>0</v>
      </c>
    </row>
    <row r="79" spans="1:25" ht="19.5" customHeight="1" x14ac:dyDescent="0.15">
      <c r="A79" s="72"/>
      <c r="B79" s="44"/>
      <c r="C79" s="44"/>
      <c r="D79" s="54"/>
      <c r="E79" s="73" t="s">
        <v>5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0">
        <f t="shared" si="21"/>
        <v>0</v>
      </c>
      <c r="Q79" s="50">
        <f t="shared" si="22"/>
        <v>0</v>
      </c>
      <c r="R79" s="50">
        <f t="shared" si="23"/>
        <v>0</v>
      </c>
      <c r="S79" s="54"/>
      <c r="T79" s="54"/>
      <c r="U79" s="54"/>
      <c r="V79" s="54"/>
      <c r="W79" s="54"/>
      <c r="X79" s="54"/>
      <c r="Y79" s="75"/>
    </row>
    <row r="80" spans="1:25" ht="21" customHeight="1" x14ac:dyDescent="0.15">
      <c r="A80" s="72"/>
      <c r="B80" s="44"/>
      <c r="C80" s="44"/>
      <c r="D80" s="54"/>
      <c r="E80" s="73" t="s">
        <v>399</v>
      </c>
      <c r="F80" s="44" t="s">
        <v>398</v>
      </c>
      <c r="G80" s="109">
        <f>+H80+I80</f>
        <v>0</v>
      </c>
      <c r="H80" s="107">
        <v>0</v>
      </c>
      <c r="I80" s="44"/>
      <c r="J80" s="119">
        <f t="shared" ref="J80:J94" si="29">+K80+L80</f>
        <v>4000</v>
      </c>
      <c r="K80" s="105">
        <v>4000</v>
      </c>
      <c r="L80" s="44"/>
      <c r="M80" s="119">
        <f t="shared" ref="M80:M94" si="30">+N80+O80</f>
        <v>4000</v>
      </c>
      <c r="N80" s="105">
        <v>4000</v>
      </c>
      <c r="O80" s="44"/>
      <c r="P80" s="50">
        <f t="shared" si="21"/>
        <v>0</v>
      </c>
      <c r="Q80" s="50">
        <f t="shared" si="22"/>
        <v>0</v>
      </c>
      <c r="R80" s="50">
        <f t="shared" si="23"/>
        <v>0</v>
      </c>
      <c r="S80" s="119">
        <f t="shared" ref="S80:S94" si="31">+T80+U80</f>
        <v>4000</v>
      </c>
      <c r="T80" s="105">
        <v>4000</v>
      </c>
      <c r="U80" s="44"/>
      <c r="V80" s="119">
        <f t="shared" ref="V80:V94" si="32">+W80+X80</f>
        <v>4000</v>
      </c>
      <c r="W80" s="105">
        <v>4000</v>
      </c>
      <c r="X80" s="44"/>
      <c r="Y80" s="75"/>
    </row>
    <row r="81" spans="1:25" ht="21" customHeight="1" x14ac:dyDescent="0.15">
      <c r="A81" s="72"/>
      <c r="B81" s="44"/>
      <c r="C81" s="44"/>
      <c r="D81" s="54"/>
      <c r="E81" s="120" t="s">
        <v>660</v>
      </c>
      <c r="F81" s="124" t="s">
        <v>661</v>
      </c>
      <c r="G81" s="109">
        <f t="shared" ref="G81:G94" si="33">+H81+I81</f>
        <v>1235.08</v>
      </c>
      <c r="H81" s="108">
        <v>1235.08</v>
      </c>
      <c r="I81" s="44"/>
      <c r="J81" s="119">
        <f t="shared" si="29"/>
        <v>3000</v>
      </c>
      <c r="K81" s="105">
        <v>3000</v>
      </c>
      <c r="L81" s="44"/>
      <c r="M81" s="119">
        <f t="shared" si="30"/>
        <v>3000</v>
      </c>
      <c r="N81" s="105">
        <v>3000</v>
      </c>
      <c r="O81" s="44"/>
      <c r="P81" s="50">
        <f t="shared" si="21"/>
        <v>0</v>
      </c>
      <c r="Q81" s="50">
        <f t="shared" si="22"/>
        <v>0</v>
      </c>
      <c r="R81" s="50">
        <f t="shared" si="23"/>
        <v>0</v>
      </c>
      <c r="S81" s="119">
        <f t="shared" si="31"/>
        <v>3000</v>
      </c>
      <c r="T81" s="105">
        <v>3000</v>
      </c>
      <c r="U81" s="44"/>
      <c r="V81" s="119">
        <f t="shared" si="32"/>
        <v>3000</v>
      </c>
      <c r="W81" s="105">
        <v>3000</v>
      </c>
      <c r="X81" s="44"/>
      <c r="Y81" s="75"/>
    </row>
    <row r="82" spans="1:25" ht="21" customHeight="1" x14ac:dyDescent="0.15">
      <c r="A82" s="72"/>
      <c r="B82" s="44"/>
      <c r="C82" s="44"/>
      <c r="D82" s="54"/>
      <c r="E82" s="73" t="s">
        <v>401</v>
      </c>
      <c r="F82" s="44" t="s">
        <v>400</v>
      </c>
      <c r="G82" s="109">
        <f t="shared" si="33"/>
        <v>6685.4319999999998</v>
      </c>
      <c r="H82" s="108">
        <v>6685.4319999999998</v>
      </c>
      <c r="I82" s="44"/>
      <c r="J82" s="119">
        <f t="shared" si="29"/>
        <v>6000</v>
      </c>
      <c r="K82" s="105">
        <v>6000</v>
      </c>
      <c r="L82" s="44"/>
      <c r="M82" s="119">
        <f t="shared" si="30"/>
        <v>6000</v>
      </c>
      <c r="N82" s="105">
        <v>6000</v>
      </c>
      <c r="O82" s="44"/>
      <c r="P82" s="50">
        <f t="shared" si="21"/>
        <v>0</v>
      </c>
      <c r="Q82" s="50">
        <f t="shared" si="22"/>
        <v>0</v>
      </c>
      <c r="R82" s="50">
        <f t="shared" si="23"/>
        <v>0</v>
      </c>
      <c r="S82" s="119">
        <f t="shared" si="31"/>
        <v>6000</v>
      </c>
      <c r="T82" s="105">
        <v>6000</v>
      </c>
      <c r="U82" s="44"/>
      <c r="V82" s="119">
        <f t="shared" si="32"/>
        <v>6000</v>
      </c>
      <c r="W82" s="105">
        <v>6000</v>
      </c>
      <c r="X82" s="44"/>
      <c r="Y82" s="75"/>
    </row>
    <row r="83" spans="1:25" ht="21" customHeight="1" x14ac:dyDescent="0.15">
      <c r="A83" s="72"/>
      <c r="B83" s="44"/>
      <c r="C83" s="44"/>
      <c r="D83" s="54"/>
      <c r="E83" s="73" t="s">
        <v>402</v>
      </c>
      <c r="F83" s="44" t="s">
        <v>403</v>
      </c>
      <c r="G83" s="109">
        <f t="shared" si="33"/>
        <v>2717.7849999999999</v>
      </c>
      <c r="H83" s="108">
        <v>2717.7849999999999</v>
      </c>
      <c r="I83" s="44"/>
      <c r="J83" s="119">
        <f t="shared" si="29"/>
        <v>6000</v>
      </c>
      <c r="K83" s="105">
        <v>6000</v>
      </c>
      <c r="L83" s="44"/>
      <c r="M83" s="119">
        <f t="shared" si="30"/>
        <v>6000</v>
      </c>
      <c r="N83" s="105">
        <v>6000</v>
      </c>
      <c r="O83" s="44"/>
      <c r="P83" s="50">
        <f t="shared" si="21"/>
        <v>0</v>
      </c>
      <c r="Q83" s="50">
        <f t="shared" si="22"/>
        <v>0</v>
      </c>
      <c r="R83" s="50">
        <f t="shared" si="23"/>
        <v>0</v>
      </c>
      <c r="S83" s="119">
        <f t="shared" si="31"/>
        <v>6000</v>
      </c>
      <c r="T83" s="105">
        <v>6000</v>
      </c>
      <c r="U83" s="44"/>
      <c r="V83" s="119">
        <f t="shared" si="32"/>
        <v>6000</v>
      </c>
      <c r="W83" s="105">
        <v>6000</v>
      </c>
      <c r="X83" s="44"/>
      <c r="Y83" s="75"/>
    </row>
    <row r="84" spans="1:25" ht="21" customHeight="1" x14ac:dyDescent="0.15">
      <c r="A84" s="72"/>
      <c r="B84" s="44"/>
      <c r="C84" s="44"/>
      <c r="D84" s="54"/>
      <c r="E84" s="73" t="s">
        <v>405</v>
      </c>
      <c r="F84" s="44" t="s">
        <v>404</v>
      </c>
      <c r="G84" s="109">
        <f t="shared" si="33"/>
        <v>3624.183</v>
      </c>
      <c r="H84" s="108">
        <v>3624.183</v>
      </c>
      <c r="I84" s="44"/>
      <c r="J84" s="119">
        <f t="shared" si="29"/>
        <v>6000</v>
      </c>
      <c r="K84" s="105">
        <v>6000</v>
      </c>
      <c r="L84" s="44"/>
      <c r="M84" s="119">
        <f t="shared" si="30"/>
        <v>6000</v>
      </c>
      <c r="N84" s="105">
        <v>6000</v>
      </c>
      <c r="O84" s="44"/>
      <c r="P84" s="50">
        <f t="shared" si="21"/>
        <v>0</v>
      </c>
      <c r="Q84" s="50">
        <f t="shared" si="22"/>
        <v>0</v>
      </c>
      <c r="R84" s="50">
        <f t="shared" si="23"/>
        <v>0</v>
      </c>
      <c r="S84" s="119">
        <f t="shared" si="31"/>
        <v>6000</v>
      </c>
      <c r="T84" s="105">
        <v>6000</v>
      </c>
      <c r="U84" s="44"/>
      <c r="V84" s="119">
        <f t="shared" si="32"/>
        <v>6000</v>
      </c>
      <c r="W84" s="105">
        <v>6000</v>
      </c>
      <c r="X84" s="44"/>
      <c r="Y84" s="75"/>
    </row>
    <row r="85" spans="1:25" ht="26.25" customHeight="1" x14ac:dyDescent="0.15">
      <c r="A85" s="72"/>
      <c r="B85" s="44"/>
      <c r="C85" s="44"/>
      <c r="D85" s="54"/>
      <c r="E85" s="73" t="s">
        <v>662</v>
      </c>
      <c r="F85" s="44">
        <v>4251</v>
      </c>
      <c r="G85" s="109">
        <f t="shared" si="33"/>
        <v>570</v>
      </c>
      <c r="H85" s="108">
        <v>570</v>
      </c>
      <c r="I85" s="44"/>
      <c r="J85" s="119">
        <f t="shared" si="29"/>
        <v>8000</v>
      </c>
      <c r="K85" s="105">
        <v>8000</v>
      </c>
      <c r="L85" s="44"/>
      <c r="M85" s="119">
        <f t="shared" si="30"/>
        <v>3000</v>
      </c>
      <c r="N85" s="105">
        <v>3000</v>
      </c>
      <c r="O85" s="44"/>
      <c r="P85" s="50">
        <f t="shared" si="21"/>
        <v>-5000</v>
      </c>
      <c r="Q85" s="50">
        <f t="shared" si="22"/>
        <v>-5000</v>
      </c>
      <c r="R85" s="50">
        <f t="shared" si="23"/>
        <v>0</v>
      </c>
      <c r="S85" s="119">
        <f t="shared" si="31"/>
        <v>3000</v>
      </c>
      <c r="T85" s="105">
        <v>3000</v>
      </c>
      <c r="U85" s="44"/>
      <c r="V85" s="119">
        <f t="shared" si="32"/>
        <v>3000</v>
      </c>
      <c r="W85" s="105">
        <v>3000</v>
      </c>
      <c r="X85" s="44"/>
      <c r="Y85" s="75"/>
    </row>
    <row r="86" spans="1:25" ht="21" customHeight="1" x14ac:dyDescent="0.15">
      <c r="A86" s="72"/>
      <c r="B86" s="44"/>
      <c r="C86" s="44"/>
      <c r="D86" s="54"/>
      <c r="E86" s="73" t="s">
        <v>411</v>
      </c>
      <c r="F86" s="44" t="s">
        <v>410</v>
      </c>
      <c r="G86" s="109">
        <f t="shared" si="33"/>
        <v>1444.58</v>
      </c>
      <c r="H86" s="108">
        <v>1444.58</v>
      </c>
      <c r="I86" s="44"/>
      <c r="J86" s="119">
        <f t="shared" si="29"/>
        <v>2000</v>
      </c>
      <c r="K86" s="105">
        <v>2000</v>
      </c>
      <c r="L86" s="44"/>
      <c r="M86" s="119">
        <f t="shared" si="30"/>
        <v>3000</v>
      </c>
      <c r="N86" s="105">
        <v>3000</v>
      </c>
      <c r="O86" s="44"/>
      <c r="P86" s="50">
        <f t="shared" si="21"/>
        <v>1000</v>
      </c>
      <c r="Q86" s="50">
        <f t="shared" si="22"/>
        <v>1000</v>
      </c>
      <c r="R86" s="50">
        <f t="shared" si="23"/>
        <v>0</v>
      </c>
      <c r="S86" s="119">
        <f t="shared" si="31"/>
        <v>3000</v>
      </c>
      <c r="T86" s="105">
        <v>3000</v>
      </c>
      <c r="U86" s="44"/>
      <c r="V86" s="119">
        <f t="shared" si="32"/>
        <v>3000</v>
      </c>
      <c r="W86" s="105">
        <v>3000</v>
      </c>
      <c r="X86" s="44"/>
      <c r="Y86" s="75"/>
    </row>
    <row r="87" spans="1:25" ht="21" customHeight="1" x14ac:dyDescent="0.15">
      <c r="A87" s="72"/>
      <c r="B87" s="44"/>
      <c r="C87" s="44"/>
      <c r="D87" s="54"/>
      <c r="E87" s="125" t="s">
        <v>663</v>
      </c>
      <c r="F87" s="126" t="s">
        <v>414</v>
      </c>
      <c r="G87" s="109">
        <f t="shared" si="33"/>
        <v>185.7</v>
      </c>
      <c r="H87" s="108">
        <v>185.7</v>
      </c>
      <c r="I87" s="44"/>
      <c r="J87" s="119">
        <f t="shared" si="29"/>
        <v>2000</v>
      </c>
      <c r="K87" s="105">
        <v>2000</v>
      </c>
      <c r="L87" s="44"/>
      <c r="M87" s="119">
        <f t="shared" si="30"/>
        <v>2000</v>
      </c>
      <c r="N87" s="105">
        <v>2000</v>
      </c>
      <c r="O87" s="44"/>
      <c r="P87" s="50">
        <f t="shared" si="21"/>
        <v>0</v>
      </c>
      <c r="Q87" s="50">
        <f t="shared" si="22"/>
        <v>0</v>
      </c>
      <c r="R87" s="50">
        <f t="shared" si="23"/>
        <v>0</v>
      </c>
      <c r="S87" s="119">
        <f t="shared" si="31"/>
        <v>2000</v>
      </c>
      <c r="T87" s="105">
        <v>2000</v>
      </c>
      <c r="U87" s="44"/>
      <c r="V87" s="119">
        <f t="shared" si="32"/>
        <v>2000</v>
      </c>
      <c r="W87" s="105">
        <v>2000</v>
      </c>
      <c r="X87" s="44"/>
      <c r="Y87" s="75"/>
    </row>
    <row r="88" spans="1:25" ht="21" customHeight="1" x14ac:dyDescent="0.15">
      <c r="A88" s="72"/>
      <c r="B88" s="44"/>
      <c r="C88" s="44"/>
      <c r="D88" s="54"/>
      <c r="E88" s="125" t="s">
        <v>664</v>
      </c>
      <c r="F88" s="126" t="s">
        <v>417</v>
      </c>
      <c r="G88" s="109">
        <f t="shared" si="33"/>
        <v>90.8</v>
      </c>
      <c r="H88" s="108">
        <v>90.8</v>
      </c>
      <c r="I88" s="44"/>
      <c r="J88" s="119">
        <f t="shared" si="29"/>
        <v>24000</v>
      </c>
      <c r="K88" s="105">
        <v>24000</v>
      </c>
      <c r="L88" s="44"/>
      <c r="M88" s="119">
        <f t="shared" si="30"/>
        <v>24000</v>
      </c>
      <c r="N88" s="105">
        <v>24000</v>
      </c>
      <c r="O88" s="44"/>
      <c r="P88" s="50">
        <f t="shared" si="21"/>
        <v>0</v>
      </c>
      <c r="Q88" s="50">
        <f t="shared" si="22"/>
        <v>0</v>
      </c>
      <c r="R88" s="50">
        <f t="shared" si="23"/>
        <v>0</v>
      </c>
      <c r="S88" s="119">
        <f t="shared" si="31"/>
        <v>24000</v>
      </c>
      <c r="T88" s="105">
        <v>24000</v>
      </c>
      <c r="U88" s="44"/>
      <c r="V88" s="119">
        <f t="shared" si="32"/>
        <v>24000</v>
      </c>
      <c r="W88" s="105">
        <v>24000</v>
      </c>
      <c r="X88" s="44"/>
      <c r="Y88" s="75"/>
    </row>
    <row r="89" spans="1:25" ht="21" customHeight="1" x14ac:dyDescent="0.15">
      <c r="A89" s="72"/>
      <c r="B89" s="44"/>
      <c r="C89" s="44"/>
      <c r="D89" s="54"/>
      <c r="E89" s="127" t="s">
        <v>665</v>
      </c>
      <c r="F89" s="128" t="s">
        <v>431</v>
      </c>
      <c r="G89" s="109">
        <f t="shared" si="33"/>
        <v>25853.85</v>
      </c>
      <c r="H89" s="108">
        <v>25853.85</v>
      </c>
      <c r="I89" s="44"/>
      <c r="J89" s="119">
        <f t="shared" si="29"/>
        <v>16853.849999999999</v>
      </c>
      <c r="K89" s="105">
        <v>16853.849999999999</v>
      </c>
      <c r="L89" s="44"/>
      <c r="M89" s="119">
        <f t="shared" si="30"/>
        <v>8150</v>
      </c>
      <c r="N89" s="105">
        <v>8150</v>
      </c>
      <c r="O89" s="44"/>
      <c r="P89" s="50">
        <f t="shared" si="21"/>
        <v>-8703.8499999999985</v>
      </c>
      <c r="Q89" s="50">
        <f t="shared" si="22"/>
        <v>-8703.8499999999985</v>
      </c>
      <c r="R89" s="50">
        <f t="shared" si="23"/>
        <v>0</v>
      </c>
      <c r="S89" s="119">
        <f t="shared" si="31"/>
        <v>8150</v>
      </c>
      <c r="T89" s="105">
        <v>8150</v>
      </c>
      <c r="U89" s="44"/>
      <c r="V89" s="119">
        <f t="shared" si="32"/>
        <v>8150</v>
      </c>
      <c r="W89" s="105">
        <v>8150</v>
      </c>
      <c r="X89" s="44"/>
      <c r="Y89" s="75"/>
    </row>
    <row r="90" spans="1:25" ht="21" customHeight="1" x14ac:dyDescent="0.15">
      <c r="A90" s="72"/>
      <c r="B90" s="44"/>
      <c r="C90" s="44"/>
      <c r="D90" s="54"/>
      <c r="E90" s="125" t="s">
        <v>666</v>
      </c>
      <c r="F90" s="126" t="s">
        <v>437</v>
      </c>
      <c r="G90" s="109">
        <f t="shared" si="33"/>
        <v>3542.8</v>
      </c>
      <c r="H90" s="108">
        <v>3542.8</v>
      </c>
      <c r="I90" s="44"/>
      <c r="J90" s="119">
        <f t="shared" si="29"/>
        <v>2000</v>
      </c>
      <c r="K90" s="105">
        <v>2000</v>
      </c>
      <c r="L90" s="44"/>
      <c r="M90" s="119">
        <f t="shared" si="30"/>
        <v>2000</v>
      </c>
      <c r="N90" s="105">
        <v>2000</v>
      </c>
      <c r="O90" s="44"/>
      <c r="P90" s="50">
        <f t="shared" si="21"/>
        <v>0</v>
      </c>
      <c r="Q90" s="50">
        <f t="shared" si="22"/>
        <v>0</v>
      </c>
      <c r="R90" s="50">
        <f t="shared" si="23"/>
        <v>0</v>
      </c>
      <c r="S90" s="119">
        <f t="shared" si="31"/>
        <v>2000</v>
      </c>
      <c r="T90" s="105">
        <v>2000</v>
      </c>
      <c r="U90" s="44"/>
      <c r="V90" s="119">
        <f t="shared" si="32"/>
        <v>2000</v>
      </c>
      <c r="W90" s="105">
        <v>2000</v>
      </c>
      <c r="X90" s="44"/>
      <c r="Y90" s="75"/>
    </row>
    <row r="91" spans="1:25" s="96" customFormat="1" ht="18.75" customHeight="1" x14ac:dyDescent="0.15">
      <c r="A91" s="144"/>
      <c r="B91" s="146"/>
      <c r="C91" s="146"/>
      <c r="D91" s="147"/>
      <c r="E91" s="118" t="s">
        <v>447</v>
      </c>
      <c r="F91" s="146" t="s">
        <v>446</v>
      </c>
      <c r="G91" s="109">
        <f t="shared" si="33"/>
        <v>9554.16</v>
      </c>
      <c r="H91" s="146"/>
      <c r="I91" s="107">
        <v>9554.16</v>
      </c>
      <c r="J91" s="119">
        <f t="shared" si="29"/>
        <v>83000</v>
      </c>
      <c r="K91" s="105"/>
      <c r="L91" s="105">
        <v>83000</v>
      </c>
      <c r="M91" s="119">
        <f t="shared" si="30"/>
        <v>83000</v>
      </c>
      <c r="N91" s="105"/>
      <c r="O91" s="105">
        <v>83000</v>
      </c>
      <c r="P91" s="50">
        <f t="shared" si="21"/>
        <v>0</v>
      </c>
      <c r="Q91" s="50">
        <f t="shared" si="22"/>
        <v>0</v>
      </c>
      <c r="R91" s="50">
        <f t="shared" si="23"/>
        <v>0</v>
      </c>
      <c r="S91" s="119">
        <f t="shared" si="31"/>
        <v>83000</v>
      </c>
      <c r="T91" s="105"/>
      <c r="U91" s="105">
        <v>83000</v>
      </c>
      <c r="V91" s="119">
        <f t="shared" si="32"/>
        <v>83000</v>
      </c>
      <c r="W91" s="105"/>
      <c r="X91" s="105">
        <v>83000</v>
      </c>
      <c r="Y91" s="95"/>
    </row>
    <row r="92" spans="1:25" s="96" customFormat="1" ht="18.75" customHeight="1" x14ac:dyDescent="0.15">
      <c r="A92" s="144"/>
      <c r="B92" s="146"/>
      <c r="C92" s="146"/>
      <c r="D92" s="147"/>
      <c r="E92" s="118" t="s">
        <v>451</v>
      </c>
      <c r="F92" s="146" t="s">
        <v>450</v>
      </c>
      <c r="G92" s="109">
        <f t="shared" si="33"/>
        <v>2164.8620000000001</v>
      </c>
      <c r="H92" s="146"/>
      <c r="I92" s="107">
        <v>2164.8620000000001</v>
      </c>
      <c r="J92" s="119">
        <f t="shared" si="29"/>
        <v>10000</v>
      </c>
      <c r="K92" s="105"/>
      <c r="L92" s="105">
        <v>10000</v>
      </c>
      <c r="M92" s="119">
        <f t="shared" si="30"/>
        <v>10000</v>
      </c>
      <c r="N92" s="105"/>
      <c r="O92" s="105">
        <v>10000</v>
      </c>
      <c r="P92" s="50">
        <f t="shared" si="21"/>
        <v>0</v>
      </c>
      <c r="Q92" s="50">
        <f t="shared" si="22"/>
        <v>0</v>
      </c>
      <c r="R92" s="50">
        <f t="shared" si="23"/>
        <v>0</v>
      </c>
      <c r="S92" s="119">
        <f t="shared" si="31"/>
        <v>10000</v>
      </c>
      <c r="T92" s="105"/>
      <c r="U92" s="105">
        <v>10000</v>
      </c>
      <c r="V92" s="119">
        <f t="shared" si="32"/>
        <v>10000</v>
      </c>
      <c r="W92" s="105"/>
      <c r="X92" s="105">
        <v>10000</v>
      </c>
      <c r="Y92" s="95"/>
    </row>
    <row r="93" spans="1:25" s="96" customFormat="1" ht="18.75" customHeight="1" x14ac:dyDescent="0.15">
      <c r="A93" s="144"/>
      <c r="B93" s="146"/>
      <c r="C93" s="146"/>
      <c r="D93" s="147"/>
      <c r="E93" s="118" t="s">
        <v>670</v>
      </c>
      <c r="F93" s="146">
        <v>5131</v>
      </c>
      <c r="G93" s="109">
        <f t="shared" si="33"/>
        <v>270</v>
      </c>
      <c r="H93" s="146"/>
      <c r="I93" s="107">
        <v>270</v>
      </c>
      <c r="J93" s="119">
        <f t="shared" si="29"/>
        <v>0</v>
      </c>
      <c r="K93" s="105"/>
      <c r="L93" s="105">
        <v>0</v>
      </c>
      <c r="M93" s="119">
        <f t="shared" si="30"/>
        <v>0</v>
      </c>
      <c r="N93" s="105"/>
      <c r="O93" s="105">
        <v>0</v>
      </c>
      <c r="P93" s="50">
        <f t="shared" si="21"/>
        <v>0</v>
      </c>
      <c r="Q93" s="50">
        <f t="shared" si="22"/>
        <v>0</v>
      </c>
      <c r="R93" s="50">
        <f t="shared" si="23"/>
        <v>0</v>
      </c>
      <c r="S93" s="119">
        <f t="shared" si="31"/>
        <v>0</v>
      </c>
      <c r="T93" s="105"/>
      <c r="U93" s="105">
        <v>0</v>
      </c>
      <c r="V93" s="119">
        <f t="shared" si="32"/>
        <v>0</v>
      </c>
      <c r="W93" s="105"/>
      <c r="X93" s="105">
        <v>0</v>
      </c>
      <c r="Y93" s="95"/>
    </row>
    <row r="94" spans="1:25" ht="12.75" customHeight="1" x14ac:dyDescent="0.15">
      <c r="A94" s="72"/>
      <c r="B94" s="44"/>
      <c r="C94" s="44"/>
      <c r="D94" s="54"/>
      <c r="E94" s="73" t="s">
        <v>457</v>
      </c>
      <c r="F94" s="44" t="s">
        <v>456</v>
      </c>
      <c r="G94" s="109">
        <f t="shared" si="33"/>
        <v>99520</v>
      </c>
      <c r="H94" s="44"/>
      <c r="I94" s="107">
        <v>99520</v>
      </c>
      <c r="J94" s="119">
        <f t="shared" si="29"/>
        <v>20000</v>
      </c>
      <c r="K94" s="105"/>
      <c r="L94" s="105">
        <v>20000</v>
      </c>
      <c r="M94" s="119">
        <f t="shared" si="30"/>
        <v>20000</v>
      </c>
      <c r="N94" s="105"/>
      <c r="O94" s="105">
        <v>20000</v>
      </c>
      <c r="P94" s="50">
        <f t="shared" si="21"/>
        <v>0</v>
      </c>
      <c r="Q94" s="50">
        <f t="shared" si="22"/>
        <v>0</v>
      </c>
      <c r="R94" s="50">
        <f t="shared" si="23"/>
        <v>0</v>
      </c>
      <c r="S94" s="119">
        <f t="shared" si="31"/>
        <v>20000</v>
      </c>
      <c r="T94" s="105"/>
      <c r="U94" s="105">
        <v>20000</v>
      </c>
      <c r="V94" s="119">
        <f t="shared" si="32"/>
        <v>20000</v>
      </c>
      <c r="W94" s="105"/>
      <c r="X94" s="105">
        <v>20000</v>
      </c>
      <c r="Y94" s="75"/>
    </row>
    <row r="95" spans="1:25" ht="49.5" customHeight="1" x14ac:dyDescent="0.15">
      <c r="A95" s="72"/>
      <c r="B95" s="44"/>
      <c r="C95" s="44"/>
      <c r="D95" s="54"/>
      <c r="E95" s="122" t="s">
        <v>509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0">
        <f t="shared" si="21"/>
        <v>0</v>
      </c>
      <c r="Q95" s="50">
        <f t="shared" si="22"/>
        <v>0</v>
      </c>
      <c r="R95" s="50">
        <f t="shared" si="23"/>
        <v>0</v>
      </c>
      <c r="S95" s="57"/>
      <c r="T95" s="57"/>
      <c r="U95" s="57"/>
      <c r="V95" s="57"/>
      <c r="W95" s="57"/>
      <c r="X95" s="57"/>
      <c r="Y95" s="75"/>
    </row>
    <row r="96" spans="1:25" s="96" customFormat="1" ht="21" customHeight="1" x14ac:dyDescent="0.15">
      <c r="A96" s="144"/>
      <c r="B96" s="146"/>
      <c r="C96" s="146"/>
      <c r="D96" s="147"/>
      <c r="E96" s="118" t="s">
        <v>438</v>
      </c>
      <c r="F96" s="146" t="s">
        <v>439</v>
      </c>
      <c r="G96" s="146"/>
      <c r="H96" s="146"/>
      <c r="I96" s="146"/>
      <c r="J96" s="146"/>
      <c r="K96" s="146"/>
      <c r="L96" s="146"/>
      <c r="M96" s="146"/>
      <c r="N96" s="146"/>
      <c r="O96" s="146"/>
      <c r="P96" s="50">
        <f t="shared" si="21"/>
        <v>0</v>
      </c>
      <c r="Q96" s="50">
        <f t="shared" si="22"/>
        <v>0</v>
      </c>
      <c r="R96" s="50">
        <f t="shared" si="23"/>
        <v>0</v>
      </c>
      <c r="S96" s="146"/>
      <c r="T96" s="146"/>
      <c r="U96" s="146"/>
      <c r="V96" s="146"/>
      <c r="W96" s="146"/>
      <c r="X96" s="146"/>
      <c r="Y96" s="95"/>
    </row>
    <row r="97" spans="1:25" ht="36.75" customHeight="1" x14ac:dyDescent="0.15">
      <c r="A97" s="72"/>
      <c r="B97" s="44"/>
      <c r="C97" s="44"/>
      <c r="D97" s="54"/>
      <c r="E97" s="122" t="s">
        <v>510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0">
        <f t="shared" si="21"/>
        <v>0</v>
      </c>
      <c r="Q97" s="50">
        <f t="shared" si="22"/>
        <v>0</v>
      </c>
      <c r="R97" s="50">
        <f t="shared" si="23"/>
        <v>0</v>
      </c>
      <c r="S97" s="57"/>
      <c r="T97" s="57"/>
      <c r="U97" s="57"/>
      <c r="V97" s="57"/>
      <c r="W97" s="57"/>
      <c r="X97" s="57"/>
      <c r="Y97" s="75"/>
    </row>
    <row r="98" spans="1:25" s="96" customFormat="1" ht="15.75" customHeight="1" x14ac:dyDescent="0.15">
      <c r="A98" s="144"/>
      <c r="B98" s="146"/>
      <c r="C98" s="146"/>
      <c r="D98" s="147"/>
      <c r="E98" s="118" t="s">
        <v>405</v>
      </c>
      <c r="F98" s="146" t="s">
        <v>404</v>
      </c>
      <c r="G98" s="146"/>
      <c r="H98" s="146"/>
      <c r="I98" s="146"/>
      <c r="J98" s="146"/>
      <c r="K98" s="146"/>
      <c r="L98" s="146"/>
      <c r="M98" s="146"/>
      <c r="N98" s="146"/>
      <c r="O98" s="146"/>
      <c r="P98" s="50">
        <f t="shared" si="21"/>
        <v>0</v>
      </c>
      <c r="Q98" s="50">
        <f t="shared" si="22"/>
        <v>0</v>
      </c>
      <c r="R98" s="50">
        <f t="shared" si="23"/>
        <v>0</v>
      </c>
      <c r="S98" s="146"/>
      <c r="T98" s="146"/>
      <c r="U98" s="146"/>
      <c r="V98" s="146"/>
      <c r="W98" s="146"/>
      <c r="X98" s="146"/>
      <c r="Y98" s="95"/>
    </row>
    <row r="99" spans="1:25" s="96" customFormat="1" ht="15.75" customHeight="1" x14ac:dyDescent="0.15">
      <c r="A99" s="144"/>
      <c r="B99" s="146"/>
      <c r="C99" s="146"/>
      <c r="D99" s="147"/>
      <c r="E99" s="118" t="s">
        <v>438</v>
      </c>
      <c r="F99" s="146" t="s">
        <v>439</v>
      </c>
      <c r="G99" s="146"/>
      <c r="H99" s="146"/>
      <c r="I99" s="146"/>
      <c r="J99" s="146"/>
      <c r="K99" s="146"/>
      <c r="L99" s="146"/>
      <c r="M99" s="146"/>
      <c r="N99" s="146"/>
      <c r="O99" s="146"/>
      <c r="P99" s="50">
        <f t="shared" si="21"/>
        <v>0</v>
      </c>
      <c r="Q99" s="50">
        <f t="shared" si="22"/>
        <v>0</v>
      </c>
      <c r="R99" s="50">
        <f t="shared" si="23"/>
        <v>0</v>
      </c>
      <c r="S99" s="146"/>
      <c r="T99" s="146"/>
      <c r="U99" s="146"/>
      <c r="V99" s="146"/>
      <c r="W99" s="146"/>
      <c r="X99" s="146"/>
      <c r="Y99" s="95"/>
    </row>
    <row r="100" spans="1:25" s="96" customFormat="1" ht="25.5" customHeight="1" x14ac:dyDescent="0.15">
      <c r="A100" s="144" t="s">
        <v>215</v>
      </c>
      <c r="B100" s="146" t="s">
        <v>216</v>
      </c>
      <c r="C100" s="146" t="s">
        <v>192</v>
      </c>
      <c r="D100" s="146" t="s">
        <v>192</v>
      </c>
      <c r="E100" s="116" t="s">
        <v>217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50">
        <f t="shared" si="21"/>
        <v>0</v>
      </c>
      <c r="Q100" s="50">
        <f t="shared" si="22"/>
        <v>0</v>
      </c>
      <c r="R100" s="50">
        <f t="shared" si="23"/>
        <v>0</v>
      </c>
      <c r="S100" s="61"/>
      <c r="T100" s="61"/>
      <c r="U100" s="61"/>
      <c r="V100" s="61"/>
      <c r="W100" s="61"/>
      <c r="X100" s="61"/>
      <c r="Y100" s="95"/>
    </row>
    <row r="101" spans="1:25" s="96" customFormat="1" ht="19.5" customHeight="1" x14ac:dyDescent="0.15">
      <c r="A101" s="144"/>
      <c r="B101" s="146"/>
      <c r="C101" s="146"/>
      <c r="D101" s="147"/>
      <c r="E101" s="118" t="s">
        <v>5</v>
      </c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50">
        <f t="shared" si="21"/>
        <v>0</v>
      </c>
      <c r="Q101" s="50">
        <f t="shared" si="22"/>
        <v>0</v>
      </c>
      <c r="R101" s="50">
        <f t="shared" si="23"/>
        <v>0</v>
      </c>
      <c r="S101" s="147"/>
      <c r="T101" s="147"/>
      <c r="U101" s="147"/>
      <c r="V101" s="147"/>
      <c r="W101" s="147"/>
      <c r="X101" s="147"/>
      <c r="Y101" s="95"/>
    </row>
    <row r="102" spans="1:25" s="96" customFormat="1" ht="19.5" customHeight="1" x14ac:dyDescent="0.15">
      <c r="A102" s="144" t="s">
        <v>218</v>
      </c>
      <c r="B102" s="146" t="s">
        <v>216</v>
      </c>
      <c r="C102" s="146" t="s">
        <v>219</v>
      </c>
      <c r="D102" s="146" t="s">
        <v>192</v>
      </c>
      <c r="E102" s="117" t="s">
        <v>220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0">
        <f t="shared" si="21"/>
        <v>0</v>
      </c>
      <c r="Q102" s="50">
        <f t="shared" si="22"/>
        <v>0</v>
      </c>
      <c r="R102" s="50">
        <f t="shared" si="23"/>
        <v>0</v>
      </c>
      <c r="S102" s="56"/>
      <c r="T102" s="56"/>
      <c r="U102" s="56"/>
      <c r="V102" s="56"/>
      <c r="W102" s="56"/>
      <c r="X102" s="56"/>
      <c r="Y102" s="95"/>
    </row>
    <row r="103" spans="1:25" s="96" customFormat="1" ht="20.25" customHeight="1" x14ac:dyDescent="0.15">
      <c r="A103" s="144"/>
      <c r="B103" s="146"/>
      <c r="C103" s="146"/>
      <c r="D103" s="147"/>
      <c r="E103" s="118" t="s">
        <v>197</v>
      </c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50">
        <f t="shared" si="21"/>
        <v>0</v>
      </c>
      <c r="Q103" s="50">
        <f t="shared" si="22"/>
        <v>0</v>
      </c>
      <c r="R103" s="50">
        <f t="shared" si="23"/>
        <v>0</v>
      </c>
      <c r="S103" s="147"/>
      <c r="T103" s="147"/>
      <c r="U103" s="147"/>
      <c r="V103" s="147"/>
      <c r="W103" s="147"/>
      <c r="X103" s="147"/>
      <c r="Y103" s="95"/>
    </row>
    <row r="104" spans="1:25" s="96" customFormat="1" ht="19.5" customHeight="1" x14ac:dyDescent="0.15">
      <c r="A104" s="144" t="s">
        <v>221</v>
      </c>
      <c r="B104" s="146" t="s">
        <v>216</v>
      </c>
      <c r="C104" s="146" t="s">
        <v>219</v>
      </c>
      <c r="D104" s="146" t="s">
        <v>195</v>
      </c>
      <c r="E104" s="118" t="s">
        <v>220</v>
      </c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50">
        <f t="shared" si="21"/>
        <v>0</v>
      </c>
      <c r="Q104" s="50">
        <f t="shared" si="22"/>
        <v>0</v>
      </c>
      <c r="R104" s="50">
        <f t="shared" si="23"/>
        <v>0</v>
      </c>
      <c r="S104" s="147"/>
      <c r="T104" s="147"/>
      <c r="U104" s="147"/>
      <c r="V104" s="147"/>
      <c r="W104" s="147"/>
      <c r="X104" s="147"/>
      <c r="Y104" s="95"/>
    </row>
    <row r="105" spans="1:25" s="96" customFormat="1" ht="20.25" customHeight="1" x14ac:dyDescent="0.15">
      <c r="A105" s="144"/>
      <c r="B105" s="146"/>
      <c r="C105" s="146"/>
      <c r="D105" s="147"/>
      <c r="E105" s="118" t="s">
        <v>5</v>
      </c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50">
        <f t="shared" si="21"/>
        <v>0</v>
      </c>
      <c r="Q105" s="50">
        <f t="shared" si="22"/>
        <v>0</v>
      </c>
      <c r="R105" s="50">
        <f t="shared" si="23"/>
        <v>0</v>
      </c>
      <c r="S105" s="147"/>
      <c r="T105" s="147"/>
      <c r="U105" s="147"/>
      <c r="V105" s="147"/>
      <c r="W105" s="147"/>
      <c r="X105" s="147"/>
      <c r="Y105" s="95"/>
    </row>
    <row r="106" spans="1:25" s="96" customFormat="1" ht="30" customHeight="1" x14ac:dyDescent="0.15">
      <c r="A106" s="144"/>
      <c r="B106" s="146"/>
      <c r="C106" s="146"/>
      <c r="D106" s="147"/>
      <c r="E106" s="117" t="s">
        <v>511</v>
      </c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0">
        <f t="shared" si="21"/>
        <v>0</v>
      </c>
      <c r="Q106" s="50">
        <f t="shared" si="22"/>
        <v>0</v>
      </c>
      <c r="R106" s="50">
        <f t="shared" si="23"/>
        <v>0</v>
      </c>
      <c r="S106" s="55"/>
      <c r="T106" s="55"/>
      <c r="U106" s="55"/>
      <c r="V106" s="55"/>
      <c r="W106" s="55"/>
      <c r="X106" s="55"/>
      <c r="Y106" s="95"/>
    </row>
    <row r="107" spans="1:25" s="96" customFormat="1" ht="18.75" customHeight="1" x14ac:dyDescent="0.15">
      <c r="A107" s="144"/>
      <c r="B107" s="146"/>
      <c r="C107" s="146"/>
      <c r="D107" s="147"/>
      <c r="E107" s="118" t="s">
        <v>381</v>
      </c>
      <c r="F107" s="146" t="s">
        <v>380</v>
      </c>
      <c r="G107" s="146"/>
      <c r="H107" s="146"/>
      <c r="I107" s="146"/>
      <c r="J107" s="146"/>
      <c r="K107" s="146"/>
      <c r="L107" s="146"/>
      <c r="M107" s="146"/>
      <c r="N107" s="146"/>
      <c r="O107" s="146"/>
      <c r="P107" s="50">
        <f t="shared" si="21"/>
        <v>0</v>
      </c>
      <c r="Q107" s="50">
        <f t="shared" si="22"/>
        <v>0</v>
      </c>
      <c r="R107" s="50">
        <f t="shared" si="23"/>
        <v>0</v>
      </c>
      <c r="S107" s="146"/>
      <c r="T107" s="146"/>
      <c r="U107" s="146"/>
      <c r="V107" s="146"/>
      <c r="W107" s="146"/>
      <c r="X107" s="146"/>
      <c r="Y107" s="95"/>
    </row>
    <row r="108" spans="1:25" s="96" customFormat="1" ht="18.75" customHeight="1" x14ac:dyDescent="0.15">
      <c r="A108" s="144"/>
      <c r="B108" s="146"/>
      <c r="C108" s="146"/>
      <c r="D108" s="147"/>
      <c r="E108" s="118" t="s">
        <v>405</v>
      </c>
      <c r="F108" s="146" t="s">
        <v>404</v>
      </c>
      <c r="G108" s="146"/>
      <c r="H108" s="146"/>
      <c r="I108" s="146"/>
      <c r="J108" s="146"/>
      <c r="K108" s="146"/>
      <c r="L108" s="146"/>
      <c r="M108" s="146"/>
      <c r="N108" s="146"/>
      <c r="O108" s="146"/>
      <c r="P108" s="50">
        <f t="shared" si="21"/>
        <v>0</v>
      </c>
      <c r="Q108" s="50">
        <f t="shared" si="22"/>
        <v>0</v>
      </c>
      <c r="R108" s="50">
        <f t="shared" si="23"/>
        <v>0</v>
      </c>
      <c r="S108" s="146"/>
      <c r="T108" s="146"/>
      <c r="U108" s="146"/>
      <c r="V108" s="146"/>
      <c r="W108" s="146"/>
      <c r="X108" s="146"/>
      <c r="Y108" s="95"/>
    </row>
    <row r="109" spans="1:25" s="96" customFormat="1" ht="18.75" customHeight="1" x14ac:dyDescent="0.15">
      <c r="A109" s="144"/>
      <c r="B109" s="146"/>
      <c r="C109" s="146"/>
      <c r="D109" s="147"/>
      <c r="E109" s="118" t="s">
        <v>447</v>
      </c>
      <c r="F109" s="146" t="s">
        <v>446</v>
      </c>
      <c r="G109" s="146"/>
      <c r="H109" s="146"/>
      <c r="I109" s="146"/>
      <c r="J109" s="146"/>
      <c r="K109" s="146"/>
      <c r="L109" s="146"/>
      <c r="M109" s="146"/>
      <c r="N109" s="146"/>
      <c r="O109" s="146"/>
      <c r="P109" s="50">
        <f t="shared" si="21"/>
        <v>0</v>
      </c>
      <c r="Q109" s="50">
        <f t="shared" si="22"/>
        <v>0</v>
      </c>
      <c r="R109" s="50">
        <f t="shared" si="23"/>
        <v>0</v>
      </c>
      <c r="S109" s="146"/>
      <c r="T109" s="146"/>
      <c r="U109" s="146"/>
      <c r="V109" s="146"/>
      <c r="W109" s="146"/>
      <c r="X109" s="146"/>
      <c r="Y109" s="95"/>
    </row>
    <row r="110" spans="1:25" s="96" customFormat="1" ht="18.75" customHeight="1" x14ac:dyDescent="0.15">
      <c r="A110" s="144"/>
      <c r="B110" s="146"/>
      <c r="C110" s="146"/>
      <c r="D110" s="147"/>
      <c r="E110" s="118" t="s">
        <v>451</v>
      </c>
      <c r="F110" s="146" t="s">
        <v>450</v>
      </c>
      <c r="G110" s="146"/>
      <c r="H110" s="146"/>
      <c r="I110" s="146"/>
      <c r="J110" s="146"/>
      <c r="K110" s="146"/>
      <c r="L110" s="146"/>
      <c r="M110" s="146"/>
      <c r="N110" s="146"/>
      <c r="O110" s="146"/>
      <c r="P110" s="50">
        <f t="shared" si="21"/>
        <v>0</v>
      </c>
      <c r="Q110" s="50">
        <f t="shared" si="22"/>
        <v>0</v>
      </c>
      <c r="R110" s="50">
        <f t="shared" si="23"/>
        <v>0</v>
      </c>
      <c r="S110" s="146"/>
      <c r="T110" s="146"/>
      <c r="U110" s="146"/>
      <c r="V110" s="146"/>
      <c r="W110" s="146"/>
      <c r="X110" s="146"/>
      <c r="Y110" s="95"/>
    </row>
    <row r="111" spans="1:25" s="96" customFormat="1" ht="18.75" customHeight="1" x14ac:dyDescent="0.15">
      <c r="A111" s="144"/>
      <c r="B111" s="146"/>
      <c r="C111" s="146"/>
      <c r="D111" s="147"/>
      <c r="E111" s="118" t="s">
        <v>452</v>
      </c>
      <c r="F111" s="146" t="s">
        <v>453</v>
      </c>
      <c r="G111" s="146"/>
      <c r="H111" s="146"/>
      <c r="I111" s="146"/>
      <c r="J111" s="146"/>
      <c r="K111" s="146"/>
      <c r="L111" s="146"/>
      <c r="M111" s="146"/>
      <c r="N111" s="146"/>
      <c r="O111" s="146"/>
      <c r="P111" s="50">
        <f t="shared" si="21"/>
        <v>0</v>
      </c>
      <c r="Q111" s="50">
        <f t="shared" si="22"/>
        <v>0</v>
      </c>
      <c r="R111" s="50">
        <f t="shared" si="23"/>
        <v>0</v>
      </c>
      <c r="S111" s="146"/>
      <c r="T111" s="146"/>
      <c r="U111" s="146"/>
      <c r="V111" s="146"/>
      <c r="W111" s="146"/>
      <c r="X111" s="146"/>
      <c r="Y111" s="95"/>
    </row>
    <row r="112" spans="1:25" s="96" customFormat="1" ht="19.5" customHeight="1" x14ac:dyDescent="0.15">
      <c r="A112" s="144" t="s">
        <v>222</v>
      </c>
      <c r="B112" s="146" t="s">
        <v>216</v>
      </c>
      <c r="C112" s="146" t="s">
        <v>208</v>
      </c>
      <c r="D112" s="146" t="s">
        <v>192</v>
      </c>
      <c r="E112" s="117" t="s">
        <v>223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0">
        <f t="shared" si="21"/>
        <v>0</v>
      </c>
      <c r="Q112" s="50">
        <f t="shared" si="22"/>
        <v>0</v>
      </c>
      <c r="R112" s="50">
        <f t="shared" si="23"/>
        <v>0</v>
      </c>
      <c r="S112" s="56"/>
      <c r="T112" s="56"/>
      <c r="U112" s="56"/>
      <c r="V112" s="56"/>
      <c r="W112" s="56"/>
      <c r="X112" s="56"/>
      <c r="Y112" s="95"/>
    </row>
    <row r="113" spans="1:25" ht="12.75" customHeight="1" x14ac:dyDescent="0.15">
      <c r="A113" s="72"/>
      <c r="B113" s="44"/>
      <c r="C113" s="44"/>
      <c r="D113" s="54"/>
      <c r="E113" s="73" t="s">
        <v>197</v>
      </c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0">
        <f t="shared" si="21"/>
        <v>0</v>
      </c>
      <c r="Q113" s="50">
        <f t="shared" si="22"/>
        <v>0</v>
      </c>
      <c r="R113" s="50">
        <f t="shared" si="23"/>
        <v>0</v>
      </c>
      <c r="S113" s="54"/>
      <c r="T113" s="54"/>
      <c r="U113" s="54"/>
      <c r="V113" s="54"/>
      <c r="W113" s="54"/>
      <c r="X113" s="54"/>
      <c r="Y113" s="75"/>
    </row>
    <row r="114" spans="1:25" s="96" customFormat="1" ht="26.25" customHeight="1" x14ac:dyDescent="0.15">
      <c r="A114" s="144" t="s">
        <v>224</v>
      </c>
      <c r="B114" s="146" t="s">
        <v>216</v>
      </c>
      <c r="C114" s="146" t="s">
        <v>208</v>
      </c>
      <c r="D114" s="146" t="s">
        <v>195</v>
      </c>
      <c r="E114" s="118" t="s">
        <v>223</v>
      </c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50">
        <f t="shared" si="21"/>
        <v>0</v>
      </c>
      <c r="Q114" s="50">
        <f t="shared" si="22"/>
        <v>0</v>
      </c>
      <c r="R114" s="50">
        <f t="shared" si="23"/>
        <v>0</v>
      </c>
      <c r="S114" s="147"/>
      <c r="T114" s="147"/>
      <c r="U114" s="147"/>
      <c r="V114" s="147"/>
      <c r="W114" s="147"/>
      <c r="X114" s="147"/>
      <c r="Y114" s="95"/>
    </row>
    <row r="115" spans="1:25" ht="12.75" customHeight="1" x14ac:dyDescent="0.15">
      <c r="A115" s="72"/>
      <c r="B115" s="44"/>
      <c r="C115" s="44"/>
      <c r="D115" s="54"/>
      <c r="E115" s="73" t="s">
        <v>5</v>
      </c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0">
        <f t="shared" si="21"/>
        <v>0</v>
      </c>
      <c r="Q115" s="50">
        <f t="shared" si="22"/>
        <v>0</v>
      </c>
      <c r="R115" s="50">
        <f t="shared" si="23"/>
        <v>0</v>
      </c>
      <c r="S115" s="54"/>
      <c r="T115" s="54"/>
      <c r="U115" s="54"/>
      <c r="V115" s="54"/>
      <c r="W115" s="54"/>
      <c r="X115" s="54"/>
      <c r="Y115" s="75"/>
    </row>
    <row r="116" spans="1:25" s="96" customFormat="1" ht="40.5" customHeight="1" x14ac:dyDescent="0.15">
      <c r="A116" s="144"/>
      <c r="B116" s="146"/>
      <c r="C116" s="146"/>
      <c r="D116" s="147"/>
      <c r="E116" s="117" t="s">
        <v>512</v>
      </c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0">
        <f t="shared" si="21"/>
        <v>0</v>
      </c>
      <c r="Q116" s="50">
        <f t="shared" si="22"/>
        <v>0</v>
      </c>
      <c r="R116" s="50">
        <f t="shared" si="23"/>
        <v>0</v>
      </c>
      <c r="S116" s="55"/>
      <c r="T116" s="55"/>
      <c r="U116" s="55"/>
      <c r="V116" s="55"/>
      <c r="W116" s="55"/>
      <c r="X116" s="55"/>
      <c r="Y116" s="95"/>
    </row>
    <row r="117" spans="1:25" s="96" customFormat="1" ht="18" customHeight="1" x14ac:dyDescent="0.15">
      <c r="A117" s="144"/>
      <c r="B117" s="146"/>
      <c r="C117" s="146"/>
      <c r="D117" s="147"/>
      <c r="E117" s="118" t="s">
        <v>402</v>
      </c>
      <c r="F117" s="146" t="s">
        <v>403</v>
      </c>
      <c r="G117" s="146"/>
      <c r="H117" s="146"/>
      <c r="I117" s="146"/>
      <c r="J117" s="146"/>
      <c r="K117" s="146"/>
      <c r="L117" s="146"/>
      <c r="M117" s="146"/>
      <c r="N117" s="146"/>
      <c r="O117" s="146"/>
      <c r="P117" s="50">
        <f t="shared" si="21"/>
        <v>0</v>
      </c>
      <c r="Q117" s="50">
        <f t="shared" si="22"/>
        <v>0</v>
      </c>
      <c r="R117" s="50">
        <f t="shared" si="23"/>
        <v>0</v>
      </c>
      <c r="S117" s="146"/>
      <c r="T117" s="146"/>
      <c r="U117" s="146"/>
      <c r="V117" s="146"/>
      <c r="W117" s="146"/>
      <c r="X117" s="146"/>
      <c r="Y117" s="95"/>
    </row>
    <row r="118" spans="1:25" s="96" customFormat="1" ht="40.5" customHeight="1" x14ac:dyDescent="0.15">
      <c r="A118" s="144"/>
      <c r="B118" s="146"/>
      <c r="C118" s="146"/>
      <c r="D118" s="147"/>
      <c r="E118" s="117" t="s">
        <v>513</v>
      </c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0">
        <f t="shared" si="21"/>
        <v>0</v>
      </c>
      <c r="Q118" s="50">
        <f t="shared" si="22"/>
        <v>0</v>
      </c>
      <c r="R118" s="50">
        <f t="shared" si="23"/>
        <v>0</v>
      </c>
      <c r="S118" s="55"/>
      <c r="T118" s="55"/>
      <c r="U118" s="55"/>
      <c r="V118" s="55"/>
      <c r="W118" s="55"/>
      <c r="X118" s="55"/>
      <c r="Y118" s="95"/>
    </row>
    <row r="119" spans="1:25" ht="12.75" customHeight="1" x14ac:dyDescent="0.15">
      <c r="A119" s="72"/>
      <c r="B119" s="44"/>
      <c r="C119" s="44"/>
      <c r="D119" s="54"/>
      <c r="E119" s="73" t="s">
        <v>420</v>
      </c>
      <c r="F119" s="44" t="s">
        <v>421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50">
        <f t="shared" si="21"/>
        <v>0</v>
      </c>
      <c r="Q119" s="50">
        <f t="shared" si="22"/>
        <v>0</v>
      </c>
      <c r="R119" s="50">
        <f t="shared" si="23"/>
        <v>0</v>
      </c>
      <c r="S119" s="44"/>
      <c r="T119" s="44"/>
      <c r="U119" s="44"/>
      <c r="V119" s="44"/>
      <c r="W119" s="44"/>
      <c r="X119" s="44"/>
      <c r="Y119" s="75"/>
    </row>
    <row r="120" spans="1:25" s="96" customFormat="1" ht="19.5" customHeight="1" x14ac:dyDescent="0.15">
      <c r="A120" s="144" t="s">
        <v>225</v>
      </c>
      <c r="B120" s="146" t="s">
        <v>226</v>
      </c>
      <c r="C120" s="146" t="s">
        <v>192</v>
      </c>
      <c r="D120" s="146" t="s">
        <v>192</v>
      </c>
      <c r="E120" s="116" t="s">
        <v>227</v>
      </c>
      <c r="F120" s="61"/>
      <c r="G120" s="50">
        <f t="shared" ref="G120:O120" si="34">+G122+G130+G138+G150+G214+G223</f>
        <v>-43193.070999999996</v>
      </c>
      <c r="H120" s="50">
        <f t="shared" si="34"/>
        <v>1076.9209999999998</v>
      </c>
      <c r="I120" s="50">
        <f t="shared" si="34"/>
        <v>-44269.991999999998</v>
      </c>
      <c r="J120" s="50">
        <f t="shared" si="34"/>
        <v>-85867.581000000006</v>
      </c>
      <c r="K120" s="50">
        <f t="shared" si="34"/>
        <v>0</v>
      </c>
      <c r="L120" s="51">
        <f t="shared" si="34"/>
        <v>-85867.581000000006</v>
      </c>
      <c r="M120" s="50">
        <f t="shared" si="34"/>
        <v>213132.41899999999</v>
      </c>
      <c r="N120" s="50">
        <f t="shared" si="34"/>
        <v>0</v>
      </c>
      <c r="O120" s="51">
        <f t="shared" si="34"/>
        <v>213132.41899999999</v>
      </c>
      <c r="P120" s="50">
        <f t="shared" si="21"/>
        <v>299000</v>
      </c>
      <c r="Q120" s="50">
        <f t="shared" si="22"/>
        <v>0</v>
      </c>
      <c r="R120" s="50">
        <f t="shared" si="23"/>
        <v>299000</v>
      </c>
      <c r="S120" s="50">
        <f t="shared" ref="S120:Y120" si="35">+S122+S130+S138+S150+S214+S223</f>
        <v>-120867.58100000001</v>
      </c>
      <c r="T120" s="50">
        <f t="shared" si="35"/>
        <v>0</v>
      </c>
      <c r="U120" s="51">
        <f t="shared" si="35"/>
        <v>-120867.58100000001</v>
      </c>
      <c r="V120" s="50">
        <f t="shared" si="35"/>
        <v>-120867.58100000001</v>
      </c>
      <c r="W120" s="50">
        <f t="shared" si="35"/>
        <v>0</v>
      </c>
      <c r="X120" s="51">
        <f t="shared" si="35"/>
        <v>-120867.58100000001</v>
      </c>
      <c r="Y120" s="50">
        <f t="shared" si="35"/>
        <v>0</v>
      </c>
    </row>
    <row r="121" spans="1:25" ht="12.75" customHeight="1" x14ac:dyDescent="0.15">
      <c r="A121" s="72"/>
      <c r="B121" s="44"/>
      <c r="C121" s="44"/>
      <c r="D121" s="54"/>
      <c r="E121" s="73" t="s">
        <v>5</v>
      </c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0">
        <f t="shared" si="21"/>
        <v>0</v>
      </c>
      <c r="Q121" s="50">
        <f t="shared" si="22"/>
        <v>0</v>
      </c>
      <c r="R121" s="50">
        <f t="shared" si="23"/>
        <v>0</v>
      </c>
      <c r="S121" s="54"/>
      <c r="T121" s="54"/>
      <c r="U121" s="54"/>
      <c r="V121" s="54"/>
      <c r="W121" s="54"/>
      <c r="X121" s="54"/>
      <c r="Y121" s="75"/>
    </row>
    <row r="122" spans="1:25" s="96" customFormat="1" ht="30.75" customHeight="1" x14ac:dyDescent="0.15">
      <c r="A122" s="144" t="s">
        <v>228</v>
      </c>
      <c r="B122" s="146" t="s">
        <v>226</v>
      </c>
      <c r="C122" s="146" t="s">
        <v>195</v>
      </c>
      <c r="D122" s="146" t="s">
        <v>192</v>
      </c>
      <c r="E122" s="117" t="s">
        <v>229</v>
      </c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0">
        <f t="shared" si="21"/>
        <v>0</v>
      </c>
      <c r="Q122" s="50">
        <f t="shared" si="22"/>
        <v>0</v>
      </c>
      <c r="R122" s="50">
        <f t="shared" si="23"/>
        <v>0</v>
      </c>
      <c r="S122" s="56"/>
      <c r="T122" s="56"/>
      <c r="U122" s="56"/>
      <c r="V122" s="56"/>
      <c r="W122" s="56"/>
      <c r="X122" s="56"/>
      <c r="Y122" s="95"/>
    </row>
    <row r="123" spans="1:25" ht="12.75" customHeight="1" x14ac:dyDescent="0.15">
      <c r="A123" s="72"/>
      <c r="B123" s="44"/>
      <c r="C123" s="44"/>
      <c r="D123" s="54"/>
      <c r="E123" s="73" t="s">
        <v>197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0">
        <f t="shared" si="21"/>
        <v>0</v>
      </c>
      <c r="Q123" s="50">
        <f t="shared" si="22"/>
        <v>0</v>
      </c>
      <c r="R123" s="50">
        <f t="shared" si="23"/>
        <v>0</v>
      </c>
      <c r="S123" s="54"/>
      <c r="T123" s="54"/>
      <c r="U123" s="54"/>
      <c r="V123" s="54"/>
      <c r="W123" s="54"/>
      <c r="X123" s="54"/>
      <c r="Y123" s="75"/>
    </row>
    <row r="124" spans="1:25" ht="12.75" customHeight="1" x14ac:dyDescent="0.15">
      <c r="A124" s="72" t="s">
        <v>230</v>
      </c>
      <c r="B124" s="44" t="s">
        <v>226</v>
      </c>
      <c r="C124" s="44" t="s">
        <v>195</v>
      </c>
      <c r="D124" s="44" t="s">
        <v>195</v>
      </c>
      <c r="E124" s="73" t="s">
        <v>231</v>
      </c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0">
        <f t="shared" si="21"/>
        <v>0</v>
      </c>
      <c r="Q124" s="50">
        <f t="shared" si="22"/>
        <v>0</v>
      </c>
      <c r="R124" s="50">
        <f t="shared" si="23"/>
        <v>0</v>
      </c>
      <c r="S124" s="54"/>
      <c r="T124" s="54"/>
      <c r="U124" s="54"/>
      <c r="V124" s="54"/>
      <c r="W124" s="54"/>
      <c r="X124" s="54"/>
      <c r="Y124" s="75"/>
    </row>
    <row r="125" spans="1:25" ht="12.75" customHeight="1" x14ac:dyDescent="0.15">
      <c r="A125" s="72"/>
      <c r="B125" s="44"/>
      <c r="C125" s="44"/>
      <c r="D125" s="54"/>
      <c r="E125" s="73" t="s">
        <v>5</v>
      </c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0">
        <f t="shared" si="21"/>
        <v>0</v>
      </c>
      <c r="Q125" s="50">
        <f t="shared" si="22"/>
        <v>0</v>
      </c>
      <c r="R125" s="50">
        <f t="shared" si="23"/>
        <v>0</v>
      </c>
      <c r="S125" s="54"/>
      <c r="T125" s="54"/>
      <c r="U125" s="54"/>
      <c r="V125" s="54"/>
      <c r="W125" s="54"/>
      <c r="X125" s="54"/>
      <c r="Y125" s="75"/>
    </row>
    <row r="126" spans="1:25" s="96" customFormat="1" ht="45.75" customHeight="1" x14ac:dyDescent="0.15">
      <c r="A126" s="144"/>
      <c r="B126" s="146"/>
      <c r="C126" s="146"/>
      <c r="D126" s="147"/>
      <c r="E126" s="117" t="s">
        <v>514</v>
      </c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0">
        <f t="shared" si="21"/>
        <v>0</v>
      </c>
      <c r="Q126" s="50">
        <f t="shared" si="22"/>
        <v>0</v>
      </c>
      <c r="R126" s="50">
        <f t="shared" si="23"/>
        <v>0</v>
      </c>
      <c r="S126" s="55"/>
      <c r="T126" s="55"/>
      <c r="U126" s="55"/>
      <c r="V126" s="55"/>
      <c r="W126" s="55"/>
      <c r="X126" s="55"/>
      <c r="Y126" s="95"/>
    </row>
    <row r="127" spans="1:25" s="96" customFormat="1" ht="22.5" customHeight="1" x14ac:dyDescent="0.15">
      <c r="A127" s="144"/>
      <c r="B127" s="146"/>
      <c r="C127" s="146"/>
      <c r="D127" s="147"/>
      <c r="E127" s="118" t="s">
        <v>402</v>
      </c>
      <c r="F127" s="146" t="s">
        <v>403</v>
      </c>
      <c r="G127" s="146"/>
      <c r="H127" s="146"/>
      <c r="I127" s="146"/>
      <c r="J127" s="146"/>
      <c r="K127" s="146"/>
      <c r="L127" s="146"/>
      <c r="M127" s="146"/>
      <c r="N127" s="146"/>
      <c r="O127" s="146"/>
      <c r="P127" s="50">
        <f t="shared" si="21"/>
        <v>0</v>
      </c>
      <c r="Q127" s="50">
        <f t="shared" si="22"/>
        <v>0</v>
      </c>
      <c r="R127" s="50">
        <f t="shared" si="23"/>
        <v>0</v>
      </c>
      <c r="S127" s="146"/>
      <c r="T127" s="146"/>
      <c r="U127" s="146"/>
      <c r="V127" s="146"/>
      <c r="W127" s="146"/>
      <c r="X127" s="146"/>
      <c r="Y127" s="95"/>
    </row>
    <row r="128" spans="1:25" s="96" customFormat="1" ht="45.75" customHeight="1" x14ac:dyDescent="0.15">
      <c r="A128" s="144"/>
      <c r="B128" s="146"/>
      <c r="C128" s="146"/>
      <c r="D128" s="147"/>
      <c r="E128" s="117" t="s">
        <v>515</v>
      </c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0">
        <f t="shared" si="21"/>
        <v>0</v>
      </c>
      <c r="Q128" s="50">
        <f t="shared" si="22"/>
        <v>0</v>
      </c>
      <c r="R128" s="50">
        <f t="shared" si="23"/>
        <v>0</v>
      </c>
      <c r="S128" s="55"/>
      <c r="T128" s="55"/>
      <c r="U128" s="55"/>
      <c r="V128" s="55"/>
      <c r="W128" s="55"/>
      <c r="X128" s="55"/>
      <c r="Y128" s="95"/>
    </row>
    <row r="129" spans="1:25" s="96" customFormat="1" ht="22.5" customHeight="1" x14ac:dyDescent="0.15">
      <c r="A129" s="144"/>
      <c r="B129" s="146"/>
      <c r="C129" s="146"/>
      <c r="D129" s="147"/>
      <c r="E129" s="118" t="s">
        <v>402</v>
      </c>
      <c r="F129" s="146" t="s">
        <v>403</v>
      </c>
      <c r="G129" s="146"/>
      <c r="H129" s="146"/>
      <c r="I129" s="146"/>
      <c r="J129" s="146"/>
      <c r="K129" s="146"/>
      <c r="L129" s="146"/>
      <c r="M129" s="146"/>
      <c r="N129" s="146"/>
      <c r="O129" s="146"/>
      <c r="P129" s="50">
        <f t="shared" si="21"/>
        <v>0</v>
      </c>
      <c r="Q129" s="50">
        <f t="shared" si="22"/>
        <v>0</v>
      </c>
      <c r="R129" s="50">
        <f t="shared" si="23"/>
        <v>0</v>
      </c>
      <c r="S129" s="146"/>
      <c r="T129" s="146"/>
      <c r="U129" s="146"/>
      <c r="V129" s="146"/>
      <c r="W129" s="146"/>
      <c r="X129" s="146"/>
      <c r="Y129" s="95"/>
    </row>
    <row r="130" spans="1:25" s="96" customFormat="1" ht="30.75" customHeight="1" x14ac:dyDescent="0.15">
      <c r="A130" s="144" t="s">
        <v>232</v>
      </c>
      <c r="B130" s="146" t="s">
        <v>226</v>
      </c>
      <c r="C130" s="146" t="s">
        <v>219</v>
      </c>
      <c r="D130" s="146" t="s">
        <v>192</v>
      </c>
      <c r="E130" s="117" t="s">
        <v>233</v>
      </c>
      <c r="F130" s="56"/>
      <c r="G130" s="62">
        <f>+G134+G135</f>
        <v>896.92099999999994</v>
      </c>
      <c r="H130" s="62">
        <f t="shared" ref="H130:Y130" si="36">+H134+H135</f>
        <v>896.92099999999994</v>
      </c>
      <c r="I130" s="62">
        <f t="shared" si="36"/>
        <v>0</v>
      </c>
      <c r="J130" s="62">
        <f t="shared" si="36"/>
        <v>0</v>
      </c>
      <c r="K130" s="62">
        <f t="shared" si="36"/>
        <v>0</v>
      </c>
      <c r="L130" s="62">
        <f t="shared" si="36"/>
        <v>0</v>
      </c>
      <c r="M130" s="62">
        <f t="shared" ref="M130:O130" si="37">+M134+M135</f>
        <v>0</v>
      </c>
      <c r="N130" s="62">
        <f t="shared" si="37"/>
        <v>0</v>
      </c>
      <c r="O130" s="62">
        <f t="shared" si="37"/>
        <v>0</v>
      </c>
      <c r="P130" s="50">
        <f t="shared" si="21"/>
        <v>0</v>
      </c>
      <c r="Q130" s="50">
        <f t="shared" si="22"/>
        <v>0</v>
      </c>
      <c r="R130" s="50">
        <f t="shared" si="23"/>
        <v>0</v>
      </c>
      <c r="S130" s="62">
        <f t="shared" si="36"/>
        <v>0</v>
      </c>
      <c r="T130" s="62">
        <f t="shared" si="36"/>
        <v>0</v>
      </c>
      <c r="U130" s="62">
        <f t="shared" si="36"/>
        <v>0</v>
      </c>
      <c r="V130" s="62">
        <f t="shared" si="36"/>
        <v>0</v>
      </c>
      <c r="W130" s="62">
        <f t="shared" si="36"/>
        <v>0</v>
      </c>
      <c r="X130" s="62">
        <f t="shared" si="36"/>
        <v>0</v>
      </c>
      <c r="Y130" s="62">
        <f t="shared" si="36"/>
        <v>0</v>
      </c>
    </row>
    <row r="131" spans="1:25" ht="12.75" customHeight="1" x14ac:dyDescent="0.15">
      <c r="A131" s="72"/>
      <c r="B131" s="44"/>
      <c r="C131" s="44"/>
      <c r="D131" s="54"/>
      <c r="E131" s="73" t="s">
        <v>197</v>
      </c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0">
        <f t="shared" si="21"/>
        <v>0</v>
      </c>
      <c r="Q131" s="50">
        <f t="shared" si="22"/>
        <v>0</v>
      </c>
      <c r="R131" s="50">
        <f t="shared" si="23"/>
        <v>0</v>
      </c>
      <c r="S131" s="54"/>
      <c r="T131" s="54"/>
      <c r="U131" s="54"/>
      <c r="V131" s="54"/>
      <c r="W131" s="54"/>
      <c r="X131" s="54"/>
      <c r="Y131" s="75"/>
    </row>
    <row r="132" spans="1:25" ht="12.75" customHeight="1" x14ac:dyDescent="0.15">
      <c r="A132" s="72" t="s">
        <v>234</v>
      </c>
      <c r="B132" s="44" t="s">
        <v>226</v>
      </c>
      <c r="C132" s="44" t="s">
        <v>219</v>
      </c>
      <c r="D132" s="44" t="s">
        <v>235</v>
      </c>
      <c r="E132" s="73" t="s">
        <v>236</v>
      </c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0">
        <f t="shared" si="21"/>
        <v>0</v>
      </c>
      <c r="Q132" s="50">
        <f t="shared" si="22"/>
        <v>0</v>
      </c>
      <c r="R132" s="50">
        <f t="shared" si="23"/>
        <v>0</v>
      </c>
      <c r="S132" s="54"/>
      <c r="T132" s="54"/>
      <c r="U132" s="54"/>
      <c r="V132" s="54"/>
      <c r="W132" s="54"/>
      <c r="X132" s="54"/>
      <c r="Y132" s="75"/>
    </row>
    <row r="133" spans="1:25" ht="12.75" customHeight="1" x14ac:dyDescent="0.15">
      <c r="A133" s="72"/>
      <c r="B133" s="44"/>
      <c r="C133" s="44"/>
      <c r="D133" s="54"/>
      <c r="E133" s="73" t="s">
        <v>5</v>
      </c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0">
        <f t="shared" si="21"/>
        <v>0</v>
      </c>
      <c r="Q133" s="50">
        <f t="shared" si="22"/>
        <v>0</v>
      </c>
      <c r="R133" s="50">
        <f t="shared" si="23"/>
        <v>0</v>
      </c>
      <c r="S133" s="54"/>
      <c r="T133" s="54"/>
      <c r="U133" s="54"/>
      <c r="V133" s="54"/>
      <c r="W133" s="54"/>
      <c r="X133" s="54"/>
      <c r="Y133" s="75"/>
    </row>
    <row r="134" spans="1:25" ht="21" customHeight="1" x14ac:dyDescent="0.15">
      <c r="A134" s="72"/>
      <c r="B134" s="44"/>
      <c r="C134" s="44"/>
      <c r="D134" s="54"/>
      <c r="E134" s="73" t="s">
        <v>373</v>
      </c>
      <c r="F134" s="44" t="s">
        <v>372</v>
      </c>
      <c r="G134" s="109">
        <f>+H134+I134</f>
        <v>759.95299999999997</v>
      </c>
      <c r="H134" s="113">
        <v>759.95299999999997</v>
      </c>
      <c r="I134" s="44"/>
      <c r="J134" s="119"/>
      <c r="K134" s="62"/>
      <c r="L134" s="44"/>
      <c r="M134" s="119"/>
      <c r="N134" s="62"/>
      <c r="O134" s="44"/>
      <c r="P134" s="50">
        <f t="shared" si="21"/>
        <v>0</v>
      </c>
      <c r="Q134" s="50">
        <f t="shared" si="22"/>
        <v>0</v>
      </c>
      <c r="R134" s="50">
        <f t="shared" si="23"/>
        <v>0</v>
      </c>
      <c r="S134" s="119"/>
      <c r="T134" s="62"/>
      <c r="U134" s="44"/>
      <c r="V134" s="119"/>
      <c r="W134" s="62"/>
      <c r="X134" s="44"/>
      <c r="Y134" s="75"/>
    </row>
    <row r="135" spans="1:25" s="96" customFormat="1" ht="18.75" customHeight="1" x14ac:dyDescent="0.15">
      <c r="A135" s="144"/>
      <c r="B135" s="146"/>
      <c r="C135" s="146"/>
      <c r="D135" s="147"/>
      <c r="E135" s="118" t="s">
        <v>402</v>
      </c>
      <c r="F135" s="146" t="s">
        <v>403</v>
      </c>
      <c r="G135" s="109">
        <f>+H135+I135</f>
        <v>136.96799999999999</v>
      </c>
      <c r="H135" s="146">
        <v>136.96799999999999</v>
      </c>
      <c r="I135" s="146"/>
      <c r="J135" s="146"/>
      <c r="K135" s="146"/>
      <c r="L135" s="146"/>
      <c r="M135" s="146"/>
      <c r="N135" s="146"/>
      <c r="O135" s="146"/>
      <c r="P135" s="50">
        <f t="shared" si="21"/>
        <v>0</v>
      </c>
      <c r="Q135" s="50">
        <f t="shared" si="22"/>
        <v>0</v>
      </c>
      <c r="R135" s="50">
        <f t="shared" si="23"/>
        <v>0</v>
      </c>
      <c r="S135" s="146"/>
      <c r="T135" s="146"/>
      <c r="U135" s="146"/>
      <c r="V135" s="146"/>
      <c r="W135" s="146"/>
      <c r="X135" s="146"/>
      <c r="Y135" s="95"/>
    </row>
    <row r="136" spans="1:25" s="96" customFormat="1" ht="24.75" customHeight="1" x14ac:dyDescent="0.15">
      <c r="A136" s="144"/>
      <c r="B136" s="146"/>
      <c r="C136" s="146"/>
      <c r="D136" s="147"/>
      <c r="E136" s="117" t="s">
        <v>516</v>
      </c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0">
        <f t="shared" si="21"/>
        <v>0</v>
      </c>
      <c r="Q136" s="50">
        <f t="shared" si="22"/>
        <v>0</v>
      </c>
      <c r="R136" s="50">
        <f t="shared" si="23"/>
        <v>0</v>
      </c>
      <c r="S136" s="55"/>
      <c r="T136" s="55"/>
      <c r="U136" s="55"/>
      <c r="V136" s="55"/>
      <c r="W136" s="55"/>
      <c r="X136" s="55"/>
      <c r="Y136" s="95"/>
    </row>
    <row r="137" spans="1:25" s="96" customFormat="1" ht="22.5" customHeight="1" x14ac:dyDescent="0.15">
      <c r="A137" s="144"/>
      <c r="B137" s="146"/>
      <c r="C137" s="146"/>
      <c r="D137" s="147"/>
      <c r="E137" s="118" t="s">
        <v>445</v>
      </c>
      <c r="F137" s="146" t="s">
        <v>444</v>
      </c>
      <c r="G137" s="146"/>
      <c r="H137" s="146"/>
      <c r="I137" s="146"/>
      <c r="J137" s="146"/>
      <c r="K137" s="146"/>
      <c r="L137" s="146"/>
      <c r="M137" s="146"/>
      <c r="N137" s="146"/>
      <c r="O137" s="146"/>
      <c r="P137" s="50">
        <f t="shared" si="21"/>
        <v>0</v>
      </c>
      <c r="Q137" s="50">
        <f t="shared" si="22"/>
        <v>0</v>
      </c>
      <c r="R137" s="50">
        <f t="shared" si="23"/>
        <v>0</v>
      </c>
      <c r="S137" s="146"/>
      <c r="T137" s="146"/>
      <c r="U137" s="146"/>
      <c r="V137" s="146"/>
      <c r="W137" s="146"/>
      <c r="X137" s="146"/>
      <c r="Y137" s="95"/>
    </row>
    <row r="138" spans="1:25" s="96" customFormat="1" ht="30" customHeight="1" x14ac:dyDescent="0.15">
      <c r="A138" s="144" t="s">
        <v>237</v>
      </c>
      <c r="B138" s="146" t="s">
        <v>226</v>
      </c>
      <c r="C138" s="146" t="s">
        <v>201</v>
      </c>
      <c r="D138" s="146" t="s">
        <v>192</v>
      </c>
      <c r="E138" s="117" t="s">
        <v>238</v>
      </c>
      <c r="F138" s="56"/>
      <c r="G138" s="62">
        <f t="shared" ref="G138:Y138" si="38">+G140</f>
        <v>7817.04</v>
      </c>
      <c r="H138" s="62">
        <f t="shared" si="38"/>
        <v>0</v>
      </c>
      <c r="I138" s="62">
        <f t="shared" si="38"/>
        <v>7817.04</v>
      </c>
      <c r="J138" s="62">
        <f t="shared" si="38"/>
        <v>0</v>
      </c>
      <c r="K138" s="62">
        <f t="shared" si="38"/>
        <v>0</v>
      </c>
      <c r="L138" s="62">
        <f t="shared" si="38"/>
        <v>0</v>
      </c>
      <c r="M138" s="62">
        <f t="shared" ref="M138:O138" si="39">+M140</f>
        <v>0</v>
      </c>
      <c r="N138" s="62">
        <f t="shared" si="39"/>
        <v>0</v>
      </c>
      <c r="O138" s="62">
        <f t="shared" si="39"/>
        <v>0</v>
      </c>
      <c r="P138" s="50">
        <f t="shared" ref="P138:P198" si="40">+M138-J138</f>
        <v>0</v>
      </c>
      <c r="Q138" s="50">
        <f t="shared" ref="Q138:Q198" si="41">+N138-K138</f>
        <v>0</v>
      </c>
      <c r="R138" s="50">
        <f t="shared" ref="R138:R198" si="42">+O138-L138</f>
        <v>0</v>
      </c>
      <c r="S138" s="62">
        <f t="shared" si="38"/>
        <v>0</v>
      </c>
      <c r="T138" s="62">
        <f t="shared" si="38"/>
        <v>0</v>
      </c>
      <c r="U138" s="62">
        <f t="shared" si="38"/>
        <v>0</v>
      </c>
      <c r="V138" s="62">
        <f t="shared" si="38"/>
        <v>0</v>
      </c>
      <c r="W138" s="62">
        <f t="shared" si="38"/>
        <v>0</v>
      </c>
      <c r="X138" s="62">
        <f t="shared" si="38"/>
        <v>0</v>
      </c>
      <c r="Y138" s="62">
        <f t="shared" si="38"/>
        <v>0</v>
      </c>
    </row>
    <row r="139" spans="1:25" ht="12.75" customHeight="1" x14ac:dyDescent="0.15">
      <c r="A139" s="72"/>
      <c r="B139" s="44"/>
      <c r="C139" s="44"/>
      <c r="D139" s="54"/>
      <c r="E139" s="73" t="s">
        <v>197</v>
      </c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0">
        <f t="shared" si="40"/>
        <v>0</v>
      </c>
      <c r="Q139" s="50">
        <f t="shared" si="41"/>
        <v>0</v>
      </c>
      <c r="R139" s="50">
        <f t="shared" si="42"/>
        <v>0</v>
      </c>
      <c r="S139" s="54"/>
      <c r="T139" s="54"/>
      <c r="U139" s="54"/>
      <c r="V139" s="54"/>
      <c r="W139" s="54"/>
      <c r="X139" s="54"/>
      <c r="Y139" s="75"/>
    </row>
    <row r="140" spans="1:25" s="96" customFormat="1" ht="18.75" customHeight="1" x14ac:dyDescent="0.15">
      <c r="A140" s="144"/>
      <c r="B140" s="146">
        <v>4</v>
      </c>
      <c r="C140" s="146">
        <v>3</v>
      </c>
      <c r="D140" s="129">
        <v>2</v>
      </c>
      <c r="E140" s="118" t="s">
        <v>445</v>
      </c>
      <c r="F140" s="146" t="s">
        <v>444</v>
      </c>
      <c r="G140" s="33">
        <f>+H140+I140</f>
        <v>7817.04</v>
      </c>
      <c r="H140" s="146"/>
      <c r="I140" s="33">
        <v>7817.04</v>
      </c>
      <c r="J140" s="146"/>
      <c r="K140" s="146"/>
      <c r="L140" s="146"/>
      <c r="M140" s="146"/>
      <c r="N140" s="146"/>
      <c r="O140" s="146"/>
      <c r="P140" s="50">
        <f t="shared" si="40"/>
        <v>0</v>
      </c>
      <c r="Q140" s="50">
        <f t="shared" si="41"/>
        <v>0</v>
      </c>
      <c r="R140" s="50">
        <f t="shared" si="42"/>
        <v>0</v>
      </c>
      <c r="S140" s="146"/>
      <c r="T140" s="146"/>
      <c r="U140" s="146"/>
      <c r="V140" s="146"/>
      <c r="W140" s="146"/>
      <c r="X140" s="146"/>
      <c r="Y140" s="95"/>
    </row>
    <row r="141" spans="1:25" s="96" customFormat="1" ht="24.75" customHeight="1" x14ac:dyDescent="0.15">
      <c r="A141" s="144" t="s">
        <v>239</v>
      </c>
      <c r="B141" s="146" t="s">
        <v>226</v>
      </c>
      <c r="C141" s="146" t="s">
        <v>201</v>
      </c>
      <c r="D141" s="146" t="s">
        <v>208</v>
      </c>
      <c r="E141" s="118" t="s">
        <v>240</v>
      </c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50">
        <f t="shared" si="40"/>
        <v>0</v>
      </c>
      <c r="Q141" s="50">
        <f t="shared" si="41"/>
        <v>0</v>
      </c>
      <c r="R141" s="50">
        <f t="shared" si="42"/>
        <v>0</v>
      </c>
      <c r="S141" s="147"/>
      <c r="T141" s="147"/>
      <c r="U141" s="147"/>
      <c r="V141" s="147"/>
      <c r="W141" s="147"/>
      <c r="X141" s="147"/>
      <c r="Y141" s="95"/>
    </row>
    <row r="142" spans="1:25" ht="12.75" customHeight="1" x14ac:dyDescent="0.15">
      <c r="A142" s="72"/>
      <c r="B142" s="44"/>
      <c r="C142" s="44"/>
      <c r="D142" s="54"/>
      <c r="E142" s="73" t="s">
        <v>5</v>
      </c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0">
        <f t="shared" si="40"/>
        <v>0</v>
      </c>
      <c r="Q142" s="50">
        <f t="shared" si="41"/>
        <v>0</v>
      </c>
      <c r="R142" s="50">
        <f t="shared" si="42"/>
        <v>0</v>
      </c>
      <c r="S142" s="54"/>
      <c r="T142" s="54"/>
      <c r="U142" s="54"/>
      <c r="V142" s="54"/>
      <c r="W142" s="54"/>
      <c r="X142" s="54"/>
      <c r="Y142" s="75"/>
    </row>
    <row r="143" spans="1:25" s="96" customFormat="1" ht="44.25" customHeight="1" x14ac:dyDescent="0.15">
      <c r="A143" s="144"/>
      <c r="B143" s="146"/>
      <c r="C143" s="146"/>
      <c r="D143" s="147"/>
      <c r="E143" s="117" t="s">
        <v>517</v>
      </c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0">
        <f t="shared" si="40"/>
        <v>0</v>
      </c>
      <c r="Q143" s="50">
        <f t="shared" si="41"/>
        <v>0</v>
      </c>
      <c r="R143" s="50">
        <f t="shared" si="42"/>
        <v>0</v>
      </c>
      <c r="S143" s="55"/>
      <c r="T143" s="55"/>
      <c r="U143" s="55"/>
      <c r="V143" s="55"/>
      <c r="W143" s="55"/>
      <c r="X143" s="55"/>
      <c r="Y143" s="95"/>
    </row>
    <row r="144" spans="1:25" s="96" customFormat="1" ht="19.5" customHeight="1" x14ac:dyDescent="0.15">
      <c r="A144" s="144"/>
      <c r="B144" s="146"/>
      <c r="C144" s="146"/>
      <c r="D144" s="147"/>
      <c r="E144" s="118" t="s">
        <v>418</v>
      </c>
      <c r="F144" s="146" t="s">
        <v>419</v>
      </c>
      <c r="G144" s="146"/>
      <c r="H144" s="146"/>
      <c r="I144" s="146"/>
      <c r="J144" s="146"/>
      <c r="K144" s="146"/>
      <c r="L144" s="146"/>
      <c r="M144" s="146"/>
      <c r="N144" s="146"/>
      <c r="O144" s="146"/>
      <c r="P144" s="50">
        <f t="shared" si="40"/>
        <v>0</v>
      </c>
      <c r="Q144" s="50">
        <f t="shared" si="41"/>
        <v>0</v>
      </c>
      <c r="R144" s="50">
        <f t="shared" si="42"/>
        <v>0</v>
      </c>
      <c r="S144" s="146"/>
      <c r="T144" s="146"/>
      <c r="U144" s="146"/>
      <c r="V144" s="146"/>
      <c r="W144" s="146"/>
      <c r="X144" s="146"/>
      <c r="Y144" s="95"/>
    </row>
    <row r="145" spans="1:25" s="96" customFormat="1" ht="19.5" customHeight="1" x14ac:dyDescent="0.15">
      <c r="A145" s="144"/>
      <c r="B145" s="146"/>
      <c r="C145" s="146"/>
      <c r="D145" s="147"/>
      <c r="E145" s="118" t="s">
        <v>447</v>
      </c>
      <c r="F145" s="146" t="s">
        <v>446</v>
      </c>
      <c r="G145" s="146"/>
      <c r="H145" s="146"/>
      <c r="I145" s="146"/>
      <c r="J145" s="146"/>
      <c r="K145" s="146"/>
      <c r="L145" s="146"/>
      <c r="M145" s="146"/>
      <c r="N145" s="146"/>
      <c r="O145" s="146"/>
      <c r="P145" s="50">
        <f t="shared" si="40"/>
        <v>0</v>
      </c>
      <c r="Q145" s="50">
        <f t="shared" si="41"/>
        <v>0</v>
      </c>
      <c r="R145" s="50">
        <f t="shared" si="42"/>
        <v>0</v>
      </c>
      <c r="S145" s="146"/>
      <c r="T145" s="146"/>
      <c r="U145" s="146"/>
      <c r="V145" s="146"/>
      <c r="W145" s="146"/>
      <c r="X145" s="146"/>
      <c r="Y145" s="95"/>
    </row>
    <row r="146" spans="1:25" s="96" customFormat="1" ht="63.75" customHeight="1" x14ac:dyDescent="0.15">
      <c r="A146" s="144"/>
      <c r="B146" s="146"/>
      <c r="C146" s="146"/>
      <c r="D146" s="147"/>
      <c r="E146" s="117" t="s">
        <v>518</v>
      </c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0">
        <f t="shared" si="40"/>
        <v>0</v>
      </c>
      <c r="Q146" s="50">
        <f t="shared" si="41"/>
        <v>0</v>
      </c>
      <c r="R146" s="50">
        <f t="shared" si="42"/>
        <v>0</v>
      </c>
      <c r="S146" s="55"/>
      <c r="T146" s="55"/>
      <c r="U146" s="55"/>
      <c r="V146" s="55"/>
      <c r="W146" s="55"/>
      <c r="X146" s="55"/>
      <c r="Y146" s="95"/>
    </row>
    <row r="147" spans="1:25" s="96" customFormat="1" ht="27" customHeight="1" x14ac:dyDescent="0.15">
      <c r="A147" s="144"/>
      <c r="B147" s="146"/>
      <c r="C147" s="146"/>
      <c r="D147" s="147"/>
      <c r="E147" s="118" t="s">
        <v>447</v>
      </c>
      <c r="F147" s="146" t="s">
        <v>446</v>
      </c>
      <c r="G147" s="146"/>
      <c r="H147" s="146"/>
      <c r="I147" s="146"/>
      <c r="J147" s="146"/>
      <c r="K147" s="146"/>
      <c r="L147" s="146"/>
      <c r="M147" s="146"/>
      <c r="N147" s="146"/>
      <c r="O147" s="146"/>
      <c r="P147" s="50">
        <f t="shared" si="40"/>
        <v>0</v>
      </c>
      <c r="Q147" s="50">
        <f t="shared" si="41"/>
        <v>0</v>
      </c>
      <c r="R147" s="50">
        <f t="shared" si="42"/>
        <v>0</v>
      </c>
      <c r="S147" s="146"/>
      <c r="T147" s="146"/>
      <c r="U147" s="146"/>
      <c r="V147" s="146"/>
      <c r="W147" s="146"/>
      <c r="X147" s="146"/>
      <c r="Y147" s="95"/>
    </row>
    <row r="148" spans="1:25" s="96" customFormat="1" ht="31.5" customHeight="1" x14ac:dyDescent="0.15">
      <c r="A148" s="144"/>
      <c r="B148" s="146"/>
      <c r="C148" s="146"/>
      <c r="D148" s="147"/>
      <c r="E148" s="117" t="s">
        <v>519</v>
      </c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0">
        <f t="shared" si="40"/>
        <v>0</v>
      </c>
      <c r="Q148" s="50">
        <f t="shared" si="41"/>
        <v>0</v>
      </c>
      <c r="R148" s="50">
        <f t="shared" si="42"/>
        <v>0</v>
      </c>
      <c r="S148" s="55"/>
      <c r="T148" s="55"/>
      <c r="U148" s="55"/>
      <c r="V148" s="55"/>
      <c r="W148" s="55"/>
      <c r="X148" s="55"/>
      <c r="Y148" s="95"/>
    </row>
    <row r="149" spans="1:25" s="96" customFormat="1" ht="21" customHeight="1" x14ac:dyDescent="0.15">
      <c r="A149" s="144"/>
      <c r="B149" s="146"/>
      <c r="C149" s="146"/>
      <c r="D149" s="147"/>
      <c r="E149" s="118" t="s">
        <v>447</v>
      </c>
      <c r="F149" s="146" t="s">
        <v>446</v>
      </c>
      <c r="G149" s="146"/>
      <c r="H149" s="146"/>
      <c r="I149" s="146"/>
      <c r="J149" s="146"/>
      <c r="K149" s="146"/>
      <c r="L149" s="146"/>
      <c r="M149" s="146"/>
      <c r="N149" s="146"/>
      <c r="O149" s="146"/>
      <c r="P149" s="50">
        <f t="shared" si="40"/>
        <v>0</v>
      </c>
      <c r="Q149" s="50">
        <f t="shared" si="41"/>
        <v>0</v>
      </c>
      <c r="R149" s="50">
        <f t="shared" si="42"/>
        <v>0</v>
      </c>
      <c r="S149" s="146"/>
      <c r="T149" s="146"/>
      <c r="U149" s="146"/>
      <c r="V149" s="146"/>
      <c r="W149" s="146"/>
      <c r="X149" s="146"/>
      <c r="Y149" s="95"/>
    </row>
    <row r="150" spans="1:25" s="96" customFormat="1" ht="21.75" customHeight="1" x14ac:dyDescent="0.15">
      <c r="A150" s="144" t="s">
        <v>241</v>
      </c>
      <c r="B150" s="146" t="s">
        <v>226</v>
      </c>
      <c r="C150" s="146" t="s">
        <v>208</v>
      </c>
      <c r="D150" s="147" t="s">
        <v>192</v>
      </c>
      <c r="E150" s="117" t="s">
        <v>242</v>
      </c>
      <c r="F150" s="55"/>
      <c r="G150" s="63">
        <f>+G152</f>
        <v>180</v>
      </c>
      <c r="H150" s="63">
        <f t="shared" ref="H150:Y150" si="43">+H152</f>
        <v>180</v>
      </c>
      <c r="I150" s="63">
        <f t="shared" si="43"/>
        <v>0</v>
      </c>
      <c r="J150" s="63">
        <f t="shared" si="43"/>
        <v>0</v>
      </c>
      <c r="K150" s="63">
        <f t="shared" si="43"/>
        <v>0</v>
      </c>
      <c r="L150" s="63">
        <f t="shared" si="43"/>
        <v>0</v>
      </c>
      <c r="M150" s="63">
        <f t="shared" ref="M150:N150" si="44">+M173</f>
        <v>334000</v>
      </c>
      <c r="N150" s="63">
        <f t="shared" si="44"/>
        <v>0</v>
      </c>
      <c r="O150" s="63">
        <f>+O173</f>
        <v>334000</v>
      </c>
      <c r="P150" s="50">
        <f t="shared" si="40"/>
        <v>334000</v>
      </c>
      <c r="Q150" s="50">
        <f t="shared" si="41"/>
        <v>0</v>
      </c>
      <c r="R150" s="50">
        <f t="shared" si="42"/>
        <v>334000</v>
      </c>
      <c r="S150" s="63">
        <f t="shared" si="43"/>
        <v>0</v>
      </c>
      <c r="T150" s="63">
        <f t="shared" si="43"/>
        <v>0</v>
      </c>
      <c r="U150" s="63">
        <f t="shared" si="43"/>
        <v>0</v>
      </c>
      <c r="V150" s="63">
        <f t="shared" si="43"/>
        <v>0</v>
      </c>
      <c r="W150" s="63">
        <f t="shared" si="43"/>
        <v>0</v>
      </c>
      <c r="X150" s="63">
        <f t="shared" si="43"/>
        <v>0</v>
      </c>
      <c r="Y150" s="63">
        <f t="shared" si="43"/>
        <v>0</v>
      </c>
    </row>
    <row r="151" spans="1:25" ht="12.75" customHeight="1" x14ac:dyDescent="0.15">
      <c r="A151" s="72"/>
      <c r="B151" s="44"/>
      <c r="C151" s="44"/>
      <c r="D151" s="54"/>
      <c r="E151" s="73" t="s">
        <v>197</v>
      </c>
      <c r="F151" s="54"/>
      <c r="G151" s="59"/>
      <c r="H151" s="59"/>
      <c r="I151" s="59"/>
      <c r="J151" s="54"/>
      <c r="K151" s="54"/>
      <c r="L151" s="54"/>
      <c r="M151" s="54"/>
      <c r="N151" s="54"/>
      <c r="O151" s="54"/>
      <c r="P151" s="50">
        <f t="shared" si="40"/>
        <v>0</v>
      </c>
      <c r="Q151" s="50">
        <f t="shared" si="41"/>
        <v>0</v>
      </c>
      <c r="R151" s="50">
        <f t="shared" si="42"/>
        <v>0</v>
      </c>
      <c r="S151" s="54"/>
      <c r="T151" s="54"/>
      <c r="U151" s="54"/>
      <c r="V151" s="54"/>
      <c r="W151" s="54"/>
      <c r="X151" s="54"/>
      <c r="Y151" s="75"/>
    </row>
    <row r="152" spans="1:25" s="96" customFormat="1" ht="21" customHeight="1" x14ac:dyDescent="0.15">
      <c r="A152" s="144" t="s">
        <v>243</v>
      </c>
      <c r="B152" s="146" t="s">
        <v>226</v>
      </c>
      <c r="C152" s="146" t="s">
        <v>208</v>
      </c>
      <c r="D152" s="146" t="s">
        <v>195</v>
      </c>
      <c r="E152" s="118" t="s">
        <v>244</v>
      </c>
      <c r="F152" s="147"/>
      <c r="G152" s="60">
        <f>SUM(H152,I152)</f>
        <v>180</v>
      </c>
      <c r="H152" s="60">
        <v>180</v>
      </c>
      <c r="I152" s="60">
        <v>0</v>
      </c>
      <c r="J152" s="147"/>
      <c r="K152" s="147"/>
      <c r="L152" s="147"/>
      <c r="M152" s="147"/>
      <c r="N152" s="147"/>
      <c r="O152" s="147"/>
      <c r="P152" s="50">
        <f t="shared" si="40"/>
        <v>0</v>
      </c>
      <c r="Q152" s="50">
        <f t="shared" si="41"/>
        <v>0</v>
      </c>
      <c r="R152" s="50">
        <f t="shared" si="42"/>
        <v>0</v>
      </c>
      <c r="S152" s="147"/>
      <c r="T152" s="147"/>
      <c r="U152" s="147"/>
      <c r="V152" s="147"/>
      <c r="W152" s="147"/>
      <c r="X152" s="147"/>
      <c r="Y152" s="95"/>
    </row>
    <row r="153" spans="1:25" ht="12.75" customHeight="1" x14ac:dyDescent="0.15">
      <c r="A153" s="72"/>
      <c r="B153" s="44"/>
      <c r="C153" s="44"/>
      <c r="D153" s="54"/>
      <c r="E153" s="73" t="s">
        <v>5</v>
      </c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0">
        <f t="shared" si="40"/>
        <v>0</v>
      </c>
      <c r="Q153" s="50">
        <f t="shared" si="41"/>
        <v>0</v>
      </c>
      <c r="R153" s="50">
        <f t="shared" si="42"/>
        <v>0</v>
      </c>
      <c r="S153" s="54"/>
      <c r="T153" s="54"/>
      <c r="U153" s="54"/>
      <c r="V153" s="54"/>
      <c r="W153" s="54"/>
      <c r="X153" s="54"/>
      <c r="Y153" s="75"/>
    </row>
    <row r="154" spans="1:25" s="96" customFormat="1" ht="25.5" customHeight="1" x14ac:dyDescent="0.15">
      <c r="A154" s="144"/>
      <c r="B154" s="146"/>
      <c r="C154" s="146"/>
      <c r="D154" s="147"/>
      <c r="E154" s="117" t="s">
        <v>520</v>
      </c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0">
        <f t="shared" si="40"/>
        <v>0</v>
      </c>
      <c r="Q154" s="50">
        <f t="shared" si="41"/>
        <v>0</v>
      </c>
      <c r="R154" s="50">
        <f t="shared" si="42"/>
        <v>0</v>
      </c>
      <c r="S154" s="55"/>
      <c r="T154" s="55"/>
      <c r="U154" s="55"/>
      <c r="V154" s="55"/>
      <c r="W154" s="55"/>
      <c r="X154" s="55"/>
      <c r="Y154" s="95"/>
    </row>
    <row r="155" spans="1:25" s="96" customFormat="1" ht="25.5" customHeight="1" x14ac:dyDescent="0.15">
      <c r="A155" s="144"/>
      <c r="B155" s="146"/>
      <c r="C155" s="146"/>
      <c r="D155" s="147"/>
      <c r="E155" s="118" t="s">
        <v>407</v>
      </c>
      <c r="F155" s="146" t="s">
        <v>406</v>
      </c>
      <c r="G155" s="146"/>
      <c r="H155" s="146"/>
      <c r="I155" s="146"/>
      <c r="J155" s="146"/>
      <c r="K155" s="146"/>
      <c r="L155" s="146"/>
      <c r="M155" s="146"/>
      <c r="N155" s="146"/>
      <c r="O155" s="146"/>
      <c r="P155" s="50">
        <f t="shared" si="40"/>
        <v>0</v>
      </c>
      <c r="Q155" s="50">
        <f t="shared" si="41"/>
        <v>0</v>
      </c>
      <c r="R155" s="50">
        <f t="shared" si="42"/>
        <v>0</v>
      </c>
      <c r="S155" s="146"/>
      <c r="T155" s="146"/>
      <c r="U155" s="146"/>
      <c r="V155" s="146"/>
      <c r="W155" s="146"/>
      <c r="X155" s="146"/>
      <c r="Y155" s="95"/>
    </row>
    <row r="156" spans="1:25" s="96" customFormat="1" ht="25.5" customHeight="1" x14ac:dyDescent="0.15">
      <c r="A156" s="144"/>
      <c r="B156" s="146"/>
      <c r="C156" s="146"/>
      <c r="D156" s="147"/>
      <c r="E156" s="117" t="s">
        <v>521</v>
      </c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0">
        <f t="shared" si="40"/>
        <v>0</v>
      </c>
      <c r="Q156" s="50">
        <f t="shared" si="41"/>
        <v>0</v>
      </c>
      <c r="R156" s="50">
        <f t="shared" si="42"/>
        <v>0</v>
      </c>
      <c r="S156" s="55"/>
      <c r="T156" s="55"/>
      <c r="U156" s="55"/>
      <c r="V156" s="55"/>
      <c r="W156" s="55"/>
      <c r="X156" s="55"/>
      <c r="Y156" s="95"/>
    </row>
    <row r="157" spans="1:25" s="96" customFormat="1" ht="26.25" customHeight="1" x14ac:dyDescent="0.15">
      <c r="A157" s="144"/>
      <c r="B157" s="146"/>
      <c r="C157" s="146"/>
      <c r="D157" s="147"/>
      <c r="E157" s="118" t="s">
        <v>447</v>
      </c>
      <c r="F157" s="146" t="s">
        <v>446</v>
      </c>
      <c r="G157" s="146"/>
      <c r="H157" s="146"/>
      <c r="I157" s="146"/>
      <c r="J157" s="146"/>
      <c r="K157" s="146"/>
      <c r="L157" s="146"/>
      <c r="M157" s="146"/>
      <c r="N157" s="146"/>
      <c r="O157" s="146"/>
      <c r="P157" s="50">
        <f t="shared" si="40"/>
        <v>0</v>
      </c>
      <c r="Q157" s="50">
        <f t="shared" si="41"/>
        <v>0</v>
      </c>
      <c r="R157" s="50">
        <f t="shared" si="42"/>
        <v>0</v>
      </c>
      <c r="S157" s="146"/>
      <c r="T157" s="146"/>
      <c r="U157" s="146"/>
      <c r="V157" s="146"/>
      <c r="W157" s="146"/>
      <c r="X157" s="146"/>
      <c r="Y157" s="95"/>
    </row>
    <row r="158" spans="1:25" s="96" customFormat="1" ht="25.5" customHeight="1" x14ac:dyDescent="0.15">
      <c r="A158" s="144"/>
      <c r="B158" s="146"/>
      <c r="C158" s="146"/>
      <c r="D158" s="147"/>
      <c r="E158" s="117" t="s">
        <v>522</v>
      </c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0">
        <f t="shared" si="40"/>
        <v>0</v>
      </c>
      <c r="Q158" s="50">
        <f t="shared" si="41"/>
        <v>0</v>
      </c>
      <c r="R158" s="50">
        <f t="shared" si="42"/>
        <v>0</v>
      </c>
      <c r="S158" s="55"/>
      <c r="T158" s="55"/>
      <c r="U158" s="55"/>
      <c r="V158" s="55"/>
      <c r="W158" s="55"/>
      <c r="X158" s="55"/>
      <c r="Y158" s="95"/>
    </row>
    <row r="159" spans="1:25" s="96" customFormat="1" ht="30.75" customHeight="1" x14ac:dyDescent="0.15">
      <c r="A159" s="144"/>
      <c r="B159" s="146"/>
      <c r="C159" s="146"/>
      <c r="D159" s="147"/>
      <c r="E159" s="118" t="s">
        <v>407</v>
      </c>
      <c r="F159" s="146" t="s">
        <v>406</v>
      </c>
      <c r="G159" s="146"/>
      <c r="H159" s="146"/>
      <c r="I159" s="146"/>
      <c r="J159" s="146"/>
      <c r="K159" s="146"/>
      <c r="L159" s="146"/>
      <c r="M159" s="146"/>
      <c r="N159" s="146"/>
      <c r="O159" s="146"/>
      <c r="P159" s="50">
        <f t="shared" si="40"/>
        <v>0</v>
      </c>
      <c r="Q159" s="50">
        <f t="shared" si="41"/>
        <v>0</v>
      </c>
      <c r="R159" s="50">
        <f t="shared" si="42"/>
        <v>0</v>
      </c>
      <c r="S159" s="146"/>
      <c r="T159" s="146"/>
      <c r="U159" s="146"/>
      <c r="V159" s="146"/>
      <c r="W159" s="146"/>
      <c r="X159" s="146"/>
      <c r="Y159" s="95"/>
    </row>
    <row r="160" spans="1:25" s="96" customFormat="1" ht="25.5" customHeight="1" x14ac:dyDescent="0.15">
      <c r="A160" s="144"/>
      <c r="B160" s="146"/>
      <c r="C160" s="146"/>
      <c r="D160" s="147"/>
      <c r="E160" s="117" t="s">
        <v>523</v>
      </c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0">
        <f t="shared" si="40"/>
        <v>0</v>
      </c>
      <c r="Q160" s="50">
        <f t="shared" si="41"/>
        <v>0</v>
      </c>
      <c r="R160" s="50">
        <f t="shared" si="42"/>
        <v>0</v>
      </c>
      <c r="S160" s="55"/>
      <c r="T160" s="55"/>
      <c r="U160" s="55"/>
      <c r="V160" s="55"/>
      <c r="W160" s="55"/>
      <c r="X160" s="55"/>
      <c r="Y160" s="95"/>
    </row>
    <row r="161" spans="1:25" s="96" customFormat="1" ht="27.75" customHeight="1" x14ac:dyDescent="0.15">
      <c r="A161" s="144"/>
      <c r="B161" s="146"/>
      <c r="C161" s="146"/>
      <c r="D161" s="147"/>
      <c r="E161" s="118" t="s">
        <v>407</v>
      </c>
      <c r="F161" s="146" t="s">
        <v>406</v>
      </c>
      <c r="G161" s="146"/>
      <c r="H161" s="146"/>
      <c r="I161" s="146"/>
      <c r="J161" s="146"/>
      <c r="K161" s="146"/>
      <c r="L161" s="146"/>
      <c r="M161" s="146"/>
      <c r="N161" s="146"/>
      <c r="O161" s="146"/>
      <c r="P161" s="50">
        <f t="shared" si="40"/>
        <v>0</v>
      </c>
      <c r="Q161" s="50">
        <f t="shared" si="41"/>
        <v>0</v>
      </c>
      <c r="R161" s="50">
        <f t="shared" si="42"/>
        <v>0</v>
      </c>
      <c r="S161" s="146"/>
      <c r="T161" s="146"/>
      <c r="U161" s="146"/>
      <c r="V161" s="146"/>
      <c r="W161" s="146"/>
      <c r="X161" s="146"/>
      <c r="Y161" s="95"/>
    </row>
    <row r="162" spans="1:25" s="96" customFormat="1" ht="18" customHeight="1" x14ac:dyDescent="0.15">
      <c r="A162" s="144"/>
      <c r="B162" s="146"/>
      <c r="C162" s="146"/>
      <c r="D162" s="147"/>
      <c r="E162" s="118" t="s">
        <v>447</v>
      </c>
      <c r="F162" s="146" t="s">
        <v>446</v>
      </c>
      <c r="G162" s="146"/>
      <c r="H162" s="146"/>
      <c r="I162" s="146"/>
      <c r="J162" s="146"/>
      <c r="K162" s="146"/>
      <c r="L162" s="146"/>
      <c r="M162" s="146"/>
      <c r="N162" s="146"/>
      <c r="O162" s="146"/>
      <c r="P162" s="50">
        <f t="shared" si="40"/>
        <v>0</v>
      </c>
      <c r="Q162" s="50">
        <f t="shared" si="41"/>
        <v>0</v>
      </c>
      <c r="R162" s="50">
        <f t="shared" si="42"/>
        <v>0</v>
      </c>
      <c r="S162" s="146"/>
      <c r="T162" s="146"/>
      <c r="U162" s="146"/>
      <c r="V162" s="146"/>
      <c r="W162" s="146"/>
      <c r="X162" s="146"/>
      <c r="Y162" s="95"/>
    </row>
    <row r="163" spans="1:25" s="96" customFormat="1" ht="25.5" customHeight="1" x14ac:dyDescent="0.15">
      <c r="A163" s="144"/>
      <c r="B163" s="146"/>
      <c r="C163" s="146"/>
      <c r="D163" s="147"/>
      <c r="E163" s="117" t="s">
        <v>524</v>
      </c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0">
        <f t="shared" si="40"/>
        <v>0</v>
      </c>
      <c r="Q163" s="50">
        <f t="shared" si="41"/>
        <v>0</v>
      </c>
      <c r="R163" s="50">
        <f t="shared" si="42"/>
        <v>0</v>
      </c>
      <c r="S163" s="55"/>
      <c r="T163" s="55"/>
      <c r="U163" s="55"/>
      <c r="V163" s="55"/>
      <c r="W163" s="55"/>
      <c r="X163" s="55"/>
      <c r="Y163" s="95"/>
    </row>
    <row r="164" spans="1:25" s="96" customFormat="1" ht="18" customHeight="1" x14ac:dyDescent="0.15">
      <c r="A164" s="144"/>
      <c r="B164" s="146"/>
      <c r="C164" s="146"/>
      <c r="D164" s="147"/>
      <c r="E164" s="118" t="s">
        <v>447</v>
      </c>
      <c r="F164" s="146" t="s">
        <v>446</v>
      </c>
      <c r="G164" s="146"/>
      <c r="H164" s="146"/>
      <c r="I164" s="146"/>
      <c r="J164" s="146"/>
      <c r="K164" s="146"/>
      <c r="L164" s="146"/>
      <c r="M164" s="146"/>
      <c r="N164" s="146"/>
      <c r="O164" s="146"/>
      <c r="P164" s="50">
        <f t="shared" si="40"/>
        <v>0</v>
      </c>
      <c r="Q164" s="50">
        <f t="shared" si="41"/>
        <v>0</v>
      </c>
      <c r="R164" s="50">
        <f t="shared" si="42"/>
        <v>0</v>
      </c>
      <c r="S164" s="146"/>
      <c r="T164" s="146"/>
      <c r="U164" s="146"/>
      <c r="V164" s="146"/>
      <c r="W164" s="146"/>
      <c r="X164" s="146"/>
      <c r="Y164" s="95"/>
    </row>
    <row r="165" spans="1:25" s="96" customFormat="1" ht="25.5" customHeight="1" x14ac:dyDescent="0.15">
      <c r="A165" s="144"/>
      <c r="B165" s="146"/>
      <c r="C165" s="146"/>
      <c r="D165" s="147"/>
      <c r="E165" s="117" t="s">
        <v>525</v>
      </c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0">
        <f t="shared" si="40"/>
        <v>0</v>
      </c>
      <c r="Q165" s="50">
        <f t="shared" si="41"/>
        <v>0</v>
      </c>
      <c r="R165" s="50">
        <f t="shared" si="42"/>
        <v>0</v>
      </c>
      <c r="S165" s="55"/>
      <c r="T165" s="55"/>
      <c r="U165" s="55"/>
      <c r="V165" s="55"/>
      <c r="W165" s="55"/>
      <c r="X165" s="55"/>
      <c r="Y165" s="95"/>
    </row>
    <row r="166" spans="1:25" s="96" customFormat="1" ht="18" customHeight="1" x14ac:dyDescent="0.15">
      <c r="A166" s="144"/>
      <c r="B166" s="146"/>
      <c r="C166" s="146"/>
      <c r="D166" s="147"/>
      <c r="E166" s="118" t="s">
        <v>440</v>
      </c>
      <c r="F166" s="146" t="s">
        <v>441</v>
      </c>
      <c r="G166" s="146"/>
      <c r="H166" s="146"/>
      <c r="I166" s="146"/>
      <c r="J166" s="146"/>
      <c r="K166" s="146"/>
      <c r="L166" s="146"/>
      <c r="M166" s="146"/>
      <c r="N166" s="146"/>
      <c r="O166" s="146"/>
      <c r="P166" s="50">
        <f t="shared" si="40"/>
        <v>0</v>
      </c>
      <c r="Q166" s="50">
        <f t="shared" si="41"/>
        <v>0</v>
      </c>
      <c r="R166" s="50">
        <f t="shared" si="42"/>
        <v>0</v>
      </c>
      <c r="S166" s="146"/>
      <c r="T166" s="146"/>
      <c r="U166" s="146"/>
      <c r="V166" s="146"/>
      <c r="W166" s="146"/>
      <c r="X166" s="146"/>
      <c r="Y166" s="95"/>
    </row>
    <row r="167" spans="1:25" s="96" customFormat="1" ht="18" customHeight="1" x14ac:dyDescent="0.15">
      <c r="A167" s="144"/>
      <c r="B167" s="146"/>
      <c r="C167" s="146"/>
      <c r="D167" s="147"/>
      <c r="E167" s="118" t="s">
        <v>447</v>
      </c>
      <c r="F167" s="146" t="s">
        <v>446</v>
      </c>
      <c r="G167" s="146"/>
      <c r="H167" s="146"/>
      <c r="I167" s="146"/>
      <c r="J167" s="146"/>
      <c r="K167" s="146"/>
      <c r="L167" s="146"/>
      <c r="M167" s="146"/>
      <c r="N167" s="146"/>
      <c r="O167" s="146"/>
      <c r="P167" s="50">
        <f t="shared" si="40"/>
        <v>0</v>
      </c>
      <c r="Q167" s="50">
        <f t="shared" si="41"/>
        <v>0</v>
      </c>
      <c r="R167" s="50">
        <f t="shared" si="42"/>
        <v>0</v>
      </c>
      <c r="S167" s="146"/>
      <c r="T167" s="146"/>
      <c r="U167" s="146"/>
      <c r="V167" s="146"/>
      <c r="W167" s="146"/>
      <c r="X167" s="146"/>
      <c r="Y167" s="95"/>
    </row>
    <row r="168" spans="1:25" s="96" customFormat="1" ht="25.5" customHeight="1" x14ac:dyDescent="0.15">
      <c r="A168" s="144"/>
      <c r="B168" s="146"/>
      <c r="C168" s="146"/>
      <c r="D168" s="147"/>
      <c r="E168" s="117" t="s">
        <v>526</v>
      </c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0">
        <f t="shared" si="40"/>
        <v>0</v>
      </c>
      <c r="Q168" s="50">
        <f t="shared" si="41"/>
        <v>0</v>
      </c>
      <c r="R168" s="50">
        <f t="shared" si="42"/>
        <v>0</v>
      </c>
      <c r="S168" s="55"/>
      <c r="T168" s="55"/>
      <c r="U168" s="55"/>
      <c r="V168" s="55"/>
      <c r="W168" s="55"/>
      <c r="X168" s="55"/>
      <c r="Y168" s="95"/>
    </row>
    <row r="169" spans="1:25" s="96" customFormat="1" ht="18" customHeight="1" x14ac:dyDescent="0.15">
      <c r="A169" s="144"/>
      <c r="B169" s="146"/>
      <c r="C169" s="146"/>
      <c r="D169" s="147"/>
      <c r="E169" s="118" t="s">
        <v>379</v>
      </c>
      <c r="F169" s="146" t="s">
        <v>378</v>
      </c>
      <c r="G169" s="146"/>
      <c r="H169" s="146"/>
      <c r="I169" s="146"/>
      <c r="J169" s="146"/>
      <c r="K169" s="146"/>
      <c r="L169" s="146"/>
      <c r="M169" s="146"/>
      <c r="N169" s="146"/>
      <c r="O169" s="146"/>
      <c r="P169" s="50">
        <f t="shared" si="40"/>
        <v>0</v>
      </c>
      <c r="Q169" s="50">
        <f t="shared" si="41"/>
        <v>0</v>
      </c>
      <c r="R169" s="50">
        <f t="shared" si="42"/>
        <v>0</v>
      </c>
      <c r="S169" s="146"/>
      <c r="T169" s="146"/>
      <c r="U169" s="146"/>
      <c r="V169" s="146"/>
      <c r="W169" s="146"/>
      <c r="X169" s="146"/>
      <c r="Y169" s="95"/>
    </row>
    <row r="170" spans="1:25" s="96" customFormat="1" ht="18" customHeight="1" x14ac:dyDescent="0.15">
      <c r="A170" s="144"/>
      <c r="B170" s="146"/>
      <c r="C170" s="146"/>
      <c r="D170" s="147"/>
      <c r="E170" s="118" t="s">
        <v>447</v>
      </c>
      <c r="F170" s="146" t="s">
        <v>446</v>
      </c>
      <c r="G170" s="146"/>
      <c r="H170" s="146"/>
      <c r="I170" s="146"/>
      <c r="J170" s="146"/>
      <c r="K170" s="146"/>
      <c r="L170" s="146"/>
      <c r="M170" s="146"/>
      <c r="N170" s="146"/>
      <c r="O170" s="146"/>
      <c r="P170" s="50">
        <f t="shared" si="40"/>
        <v>0</v>
      </c>
      <c r="Q170" s="50">
        <f t="shared" si="41"/>
        <v>0</v>
      </c>
      <c r="R170" s="50">
        <f t="shared" si="42"/>
        <v>0</v>
      </c>
      <c r="S170" s="146"/>
      <c r="T170" s="146"/>
      <c r="U170" s="146"/>
      <c r="V170" s="146"/>
      <c r="W170" s="146"/>
      <c r="X170" s="146"/>
      <c r="Y170" s="95"/>
    </row>
    <row r="171" spans="1:25" s="96" customFormat="1" ht="25.5" customHeight="1" x14ac:dyDescent="0.15">
      <c r="A171" s="144"/>
      <c r="B171" s="146"/>
      <c r="C171" s="146"/>
      <c r="D171" s="147"/>
      <c r="E171" s="117" t="s">
        <v>527</v>
      </c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0">
        <f t="shared" si="40"/>
        <v>0</v>
      </c>
      <c r="Q171" s="50">
        <f t="shared" si="41"/>
        <v>0</v>
      </c>
      <c r="R171" s="50">
        <f t="shared" si="42"/>
        <v>0</v>
      </c>
      <c r="S171" s="55"/>
      <c r="T171" s="55"/>
      <c r="U171" s="55"/>
      <c r="V171" s="55"/>
      <c r="W171" s="55"/>
      <c r="X171" s="55"/>
      <c r="Y171" s="95"/>
    </row>
    <row r="172" spans="1:25" s="96" customFormat="1" ht="27" customHeight="1" x14ac:dyDescent="0.15">
      <c r="A172" s="144"/>
      <c r="B172" s="146"/>
      <c r="C172" s="146"/>
      <c r="D172" s="147"/>
      <c r="E172" s="118" t="s">
        <v>407</v>
      </c>
      <c r="F172" s="146" t="s">
        <v>406</v>
      </c>
      <c r="G172" s="146"/>
      <c r="H172" s="146"/>
      <c r="I172" s="146"/>
      <c r="J172" s="146"/>
      <c r="K172" s="146"/>
      <c r="L172" s="146"/>
      <c r="M172" s="146"/>
      <c r="N172" s="146"/>
      <c r="O172" s="146"/>
      <c r="P172" s="50">
        <f t="shared" si="40"/>
        <v>0</v>
      </c>
      <c r="Q172" s="50">
        <f t="shared" si="41"/>
        <v>0</v>
      </c>
      <c r="R172" s="50">
        <f t="shared" si="42"/>
        <v>0</v>
      </c>
      <c r="S172" s="146"/>
      <c r="T172" s="146"/>
      <c r="U172" s="146"/>
      <c r="V172" s="146"/>
      <c r="W172" s="146"/>
      <c r="X172" s="146"/>
      <c r="Y172" s="95"/>
    </row>
    <row r="173" spans="1:25" s="96" customFormat="1" ht="18.75" customHeight="1" x14ac:dyDescent="0.15">
      <c r="A173" s="144"/>
      <c r="B173" s="146"/>
      <c r="C173" s="146"/>
      <c r="D173" s="147"/>
      <c r="E173" s="118" t="s">
        <v>445</v>
      </c>
      <c r="F173" s="146" t="s">
        <v>444</v>
      </c>
      <c r="G173" s="146"/>
      <c r="H173" s="146"/>
      <c r="I173" s="146"/>
      <c r="J173" s="146"/>
      <c r="K173" s="146"/>
      <c r="L173" s="146"/>
      <c r="M173" s="34">
        <f>+N173+O173</f>
        <v>334000</v>
      </c>
      <c r="N173" s="146"/>
      <c r="O173" s="34">
        <v>334000</v>
      </c>
      <c r="P173" s="50">
        <f t="shared" si="40"/>
        <v>334000</v>
      </c>
      <c r="Q173" s="50">
        <f t="shared" si="41"/>
        <v>0</v>
      </c>
      <c r="R173" s="50">
        <f t="shared" si="42"/>
        <v>334000</v>
      </c>
      <c r="S173" s="146"/>
      <c r="T173" s="146"/>
      <c r="U173" s="146"/>
      <c r="V173" s="146"/>
      <c r="W173" s="146"/>
      <c r="X173" s="146"/>
      <c r="Y173" s="95"/>
    </row>
    <row r="174" spans="1:25" s="96" customFormat="1" ht="18.75" customHeight="1" x14ac:dyDescent="0.15">
      <c r="A174" s="144"/>
      <c r="B174" s="146"/>
      <c r="C174" s="146"/>
      <c r="D174" s="147"/>
      <c r="E174" s="118" t="s">
        <v>447</v>
      </c>
      <c r="F174" s="146" t="s">
        <v>446</v>
      </c>
      <c r="G174" s="146"/>
      <c r="H174" s="146"/>
      <c r="I174" s="146"/>
      <c r="J174" s="146"/>
      <c r="K174" s="146"/>
      <c r="L174" s="146"/>
      <c r="M174" s="146"/>
      <c r="N174" s="146"/>
      <c r="O174" s="146"/>
      <c r="P174" s="50">
        <f t="shared" si="40"/>
        <v>0</v>
      </c>
      <c r="Q174" s="50">
        <f t="shared" si="41"/>
        <v>0</v>
      </c>
      <c r="R174" s="50">
        <f t="shared" si="42"/>
        <v>0</v>
      </c>
      <c r="S174" s="146"/>
      <c r="T174" s="146"/>
      <c r="U174" s="146"/>
      <c r="V174" s="146"/>
      <c r="W174" s="146"/>
      <c r="X174" s="146"/>
      <c r="Y174" s="95"/>
    </row>
    <row r="175" spans="1:25" s="96" customFormat="1" ht="25.5" customHeight="1" x14ac:dyDescent="0.15">
      <c r="A175" s="144"/>
      <c r="B175" s="146"/>
      <c r="C175" s="146"/>
      <c r="D175" s="147"/>
      <c r="E175" s="117" t="s">
        <v>528</v>
      </c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0">
        <f t="shared" si="40"/>
        <v>0</v>
      </c>
      <c r="Q175" s="50">
        <f t="shared" si="41"/>
        <v>0</v>
      </c>
      <c r="R175" s="50">
        <f t="shared" si="42"/>
        <v>0</v>
      </c>
      <c r="S175" s="55"/>
      <c r="T175" s="55"/>
      <c r="U175" s="55"/>
      <c r="V175" s="55"/>
      <c r="W175" s="55"/>
      <c r="X175" s="55"/>
      <c r="Y175" s="95"/>
    </row>
    <row r="176" spans="1:25" s="96" customFormat="1" ht="18.75" customHeight="1" x14ac:dyDescent="0.15">
      <c r="A176" s="144"/>
      <c r="B176" s="146"/>
      <c r="C176" s="146"/>
      <c r="D176" s="147"/>
      <c r="E176" s="118" t="s">
        <v>402</v>
      </c>
      <c r="F176" s="146" t="s">
        <v>403</v>
      </c>
      <c r="G176" s="146"/>
      <c r="H176" s="146"/>
      <c r="I176" s="146"/>
      <c r="J176" s="146"/>
      <c r="K176" s="146"/>
      <c r="L176" s="146"/>
      <c r="M176" s="146"/>
      <c r="N176" s="146"/>
      <c r="O176" s="146"/>
      <c r="P176" s="50">
        <f t="shared" si="40"/>
        <v>0</v>
      </c>
      <c r="Q176" s="50">
        <f t="shared" si="41"/>
        <v>0</v>
      </c>
      <c r="R176" s="50">
        <f t="shared" si="42"/>
        <v>0</v>
      </c>
      <c r="S176" s="146"/>
      <c r="T176" s="146"/>
      <c r="U176" s="146"/>
      <c r="V176" s="146"/>
      <c r="W176" s="146"/>
      <c r="X176" s="146"/>
      <c r="Y176" s="95"/>
    </row>
    <row r="177" spans="1:25" s="96" customFormat="1" ht="30" customHeight="1" x14ac:dyDescent="0.15">
      <c r="A177" s="144"/>
      <c r="B177" s="146"/>
      <c r="C177" s="146"/>
      <c r="D177" s="147"/>
      <c r="E177" s="118" t="s">
        <v>407</v>
      </c>
      <c r="F177" s="146" t="s">
        <v>406</v>
      </c>
      <c r="G177" s="146"/>
      <c r="H177" s="146"/>
      <c r="I177" s="146"/>
      <c r="J177" s="146"/>
      <c r="K177" s="146"/>
      <c r="L177" s="146"/>
      <c r="M177" s="146"/>
      <c r="N177" s="146"/>
      <c r="O177" s="146"/>
      <c r="P177" s="50">
        <f t="shared" si="40"/>
        <v>0</v>
      </c>
      <c r="Q177" s="50">
        <f t="shared" si="41"/>
        <v>0</v>
      </c>
      <c r="R177" s="50">
        <f t="shared" si="42"/>
        <v>0</v>
      </c>
      <c r="S177" s="146"/>
      <c r="T177" s="146"/>
      <c r="U177" s="146"/>
      <c r="V177" s="146"/>
      <c r="W177" s="146"/>
      <c r="X177" s="146"/>
      <c r="Y177" s="95"/>
    </row>
    <row r="178" spans="1:25" s="96" customFormat="1" ht="25.5" customHeight="1" x14ac:dyDescent="0.15">
      <c r="A178" s="144"/>
      <c r="B178" s="146"/>
      <c r="C178" s="146"/>
      <c r="D178" s="147"/>
      <c r="E178" s="117" t="s">
        <v>529</v>
      </c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0">
        <f t="shared" si="40"/>
        <v>0</v>
      </c>
      <c r="Q178" s="50">
        <f t="shared" si="41"/>
        <v>0</v>
      </c>
      <c r="R178" s="50">
        <f t="shared" si="42"/>
        <v>0</v>
      </c>
      <c r="S178" s="55"/>
      <c r="T178" s="55"/>
      <c r="U178" s="55"/>
      <c r="V178" s="55"/>
      <c r="W178" s="55"/>
      <c r="X178" s="55"/>
      <c r="Y178" s="95"/>
    </row>
    <row r="179" spans="1:25" s="96" customFormat="1" ht="29.25" customHeight="1" x14ac:dyDescent="0.15">
      <c r="A179" s="144"/>
      <c r="B179" s="146"/>
      <c r="C179" s="146"/>
      <c r="D179" s="147"/>
      <c r="E179" s="118" t="s">
        <v>420</v>
      </c>
      <c r="F179" s="146" t="s">
        <v>421</v>
      </c>
      <c r="G179" s="146"/>
      <c r="H179" s="146"/>
      <c r="I179" s="146"/>
      <c r="J179" s="146"/>
      <c r="K179" s="146"/>
      <c r="L179" s="146"/>
      <c r="M179" s="146"/>
      <c r="N179" s="146"/>
      <c r="O179" s="146"/>
      <c r="P179" s="50">
        <f t="shared" si="40"/>
        <v>0</v>
      </c>
      <c r="Q179" s="50">
        <f t="shared" si="41"/>
        <v>0</v>
      </c>
      <c r="R179" s="50">
        <f t="shared" si="42"/>
        <v>0</v>
      </c>
      <c r="S179" s="146"/>
      <c r="T179" s="146"/>
      <c r="U179" s="146"/>
      <c r="V179" s="146"/>
      <c r="W179" s="146"/>
      <c r="X179" s="146"/>
      <c r="Y179" s="95"/>
    </row>
    <row r="180" spans="1:25" s="96" customFormat="1" ht="18.75" customHeight="1" x14ac:dyDescent="0.15">
      <c r="A180" s="144"/>
      <c r="B180" s="146"/>
      <c r="C180" s="146"/>
      <c r="D180" s="147"/>
      <c r="E180" s="118" t="s">
        <v>440</v>
      </c>
      <c r="F180" s="146" t="s">
        <v>441</v>
      </c>
      <c r="G180" s="146"/>
      <c r="H180" s="146"/>
      <c r="I180" s="146"/>
      <c r="J180" s="146"/>
      <c r="K180" s="146"/>
      <c r="L180" s="146"/>
      <c r="M180" s="146"/>
      <c r="N180" s="146"/>
      <c r="O180" s="146"/>
      <c r="P180" s="50">
        <f t="shared" si="40"/>
        <v>0</v>
      </c>
      <c r="Q180" s="50">
        <f t="shared" si="41"/>
        <v>0</v>
      </c>
      <c r="R180" s="50">
        <f t="shared" si="42"/>
        <v>0</v>
      </c>
      <c r="S180" s="146"/>
      <c r="T180" s="146"/>
      <c r="U180" s="146"/>
      <c r="V180" s="146"/>
      <c r="W180" s="146"/>
      <c r="X180" s="146"/>
      <c r="Y180" s="95"/>
    </row>
    <row r="181" spans="1:25" s="96" customFormat="1" ht="25.5" customHeight="1" x14ac:dyDescent="0.15">
      <c r="A181" s="144"/>
      <c r="B181" s="146"/>
      <c r="C181" s="146"/>
      <c r="D181" s="147"/>
      <c r="E181" s="117" t="s">
        <v>530</v>
      </c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0">
        <f t="shared" si="40"/>
        <v>0</v>
      </c>
      <c r="Q181" s="50">
        <f t="shared" si="41"/>
        <v>0</v>
      </c>
      <c r="R181" s="50">
        <f t="shared" si="42"/>
        <v>0</v>
      </c>
      <c r="S181" s="55"/>
      <c r="T181" s="55"/>
      <c r="U181" s="55"/>
      <c r="V181" s="55"/>
      <c r="W181" s="55"/>
      <c r="X181" s="55"/>
      <c r="Y181" s="95"/>
    </row>
    <row r="182" spans="1:25" s="96" customFormat="1" ht="29.25" customHeight="1" x14ac:dyDescent="0.15">
      <c r="A182" s="144"/>
      <c r="B182" s="146"/>
      <c r="C182" s="146"/>
      <c r="D182" s="147"/>
      <c r="E182" s="118" t="s">
        <v>445</v>
      </c>
      <c r="F182" s="146" t="s">
        <v>444</v>
      </c>
      <c r="G182" s="146"/>
      <c r="H182" s="146"/>
      <c r="I182" s="146"/>
      <c r="J182" s="146"/>
      <c r="K182" s="146"/>
      <c r="L182" s="146"/>
      <c r="M182" s="146"/>
      <c r="N182" s="146"/>
      <c r="O182" s="146"/>
      <c r="P182" s="50">
        <f t="shared" si="40"/>
        <v>0</v>
      </c>
      <c r="Q182" s="50">
        <f t="shared" si="41"/>
        <v>0</v>
      </c>
      <c r="R182" s="50">
        <f t="shared" si="42"/>
        <v>0</v>
      </c>
      <c r="S182" s="146"/>
      <c r="T182" s="146"/>
      <c r="U182" s="146"/>
      <c r="V182" s="146"/>
      <c r="W182" s="146"/>
      <c r="X182" s="146"/>
      <c r="Y182" s="95"/>
    </row>
    <row r="183" spans="1:25" s="96" customFormat="1" ht="63" x14ac:dyDescent="0.15">
      <c r="A183" s="144"/>
      <c r="B183" s="146"/>
      <c r="C183" s="146"/>
      <c r="D183" s="147"/>
      <c r="E183" s="117" t="s">
        <v>531</v>
      </c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0">
        <f t="shared" si="40"/>
        <v>0</v>
      </c>
      <c r="Q183" s="50">
        <f t="shared" si="41"/>
        <v>0</v>
      </c>
      <c r="R183" s="50">
        <f t="shared" si="42"/>
        <v>0</v>
      </c>
      <c r="S183" s="55"/>
      <c r="T183" s="55"/>
      <c r="U183" s="55"/>
      <c r="V183" s="55"/>
      <c r="W183" s="55"/>
      <c r="X183" s="55"/>
      <c r="Y183" s="95"/>
    </row>
    <row r="184" spans="1:25" s="96" customFormat="1" ht="29.25" customHeight="1" x14ac:dyDescent="0.15">
      <c r="A184" s="144"/>
      <c r="B184" s="146"/>
      <c r="C184" s="146"/>
      <c r="D184" s="147"/>
      <c r="E184" s="118" t="s">
        <v>440</v>
      </c>
      <c r="F184" s="146" t="s">
        <v>441</v>
      </c>
      <c r="G184" s="146"/>
      <c r="H184" s="146"/>
      <c r="I184" s="146"/>
      <c r="J184" s="146"/>
      <c r="K184" s="146"/>
      <c r="L184" s="146"/>
      <c r="M184" s="146"/>
      <c r="N184" s="146"/>
      <c r="O184" s="146"/>
      <c r="P184" s="50">
        <f t="shared" si="40"/>
        <v>0</v>
      </c>
      <c r="Q184" s="50">
        <f t="shared" si="41"/>
        <v>0</v>
      </c>
      <c r="R184" s="50">
        <f t="shared" si="42"/>
        <v>0</v>
      </c>
      <c r="S184" s="146"/>
      <c r="T184" s="146"/>
      <c r="U184" s="146"/>
      <c r="V184" s="146"/>
      <c r="W184" s="146"/>
      <c r="X184" s="146"/>
      <c r="Y184" s="95"/>
    </row>
    <row r="185" spans="1:25" s="96" customFormat="1" ht="25.5" customHeight="1" x14ac:dyDescent="0.15">
      <c r="A185" s="144"/>
      <c r="B185" s="146"/>
      <c r="C185" s="146"/>
      <c r="D185" s="147"/>
      <c r="E185" s="117" t="s">
        <v>532</v>
      </c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0">
        <f t="shared" si="40"/>
        <v>0</v>
      </c>
      <c r="Q185" s="50">
        <f t="shared" si="41"/>
        <v>0</v>
      </c>
      <c r="R185" s="50">
        <f t="shared" si="42"/>
        <v>0</v>
      </c>
      <c r="S185" s="55"/>
      <c r="T185" s="55"/>
      <c r="U185" s="55"/>
      <c r="V185" s="55"/>
      <c r="W185" s="55"/>
      <c r="X185" s="55"/>
      <c r="Y185" s="95"/>
    </row>
    <row r="186" spans="1:25" s="96" customFormat="1" ht="29.25" customHeight="1" x14ac:dyDescent="0.15">
      <c r="A186" s="144"/>
      <c r="B186" s="146"/>
      <c r="C186" s="146"/>
      <c r="D186" s="147"/>
      <c r="E186" s="118" t="s">
        <v>377</v>
      </c>
      <c r="F186" s="146" t="s">
        <v>376</v>
      </c>
      <c r="G186" s="146"/>
      <c r="H186" s="146"/>
      <c r="I186" s="146"/>
      <c r="J186" s="146"/>
      <c r="K186" s="146"/>
      <c r="L186" s="146"/>
      <c r="M186" s="146"/>
      <c r="N186" s="146"/>
      <c r="O186" s="146"/>
      <c r="P186" s="50">
        <f t="shared" si="40"/>
        <v>0</v>
      </c>
      <c r="Q186" s="50">
        <f t="shared" si="41"/>
        <v>0</v>
      </c>
      <c r="R186" s="50">
        <f t="shared" si="42"/>
        <v>0</v>
      </c>
      <c r="S186" s="146"/>
      <c r="T186" s="146"/>
      <c r="U186" s="146"/>
      <c r="V186" s="146"/>
      <c r="W186" s="146"/>
      <c r="X186" s="146"/>
      <c r="Y186" s="95"/>
    </row>
    <row r="187" spans="1:25" s="96" customFormat="1" ht="29.25" customHeight="1" x14ac:dyDescent="0.15">
      <c r="A187" s="144"/>
      <c r="B187" s="146"/>
      <c r="C187" s="146"/>
      <c r="D187" s="147"/>
      <c r="E187" s="118" t="s">
        <v>402</v>
      </c>
      <c r="F187" s="146" t="s">
        <v>403</v>
      </c>
      <c r="G187" s="146"/>
      <c r="H187" s="146"/>
      <c r="I187" s="146"/>
      <c r="J187" s="146"/>
      <c r="K187" s="146"/>
      <c r="L187" s="146"/>
      <c r="M187" s="146"/>
      <c r="N187" s="146"/>
      <c r="O187" s="146"/>
      <c r="P187" s="50">
        <f t="shared" si="40"/>
        <v>0</v>
      </c>
      <c r="Q187" s="50">
        <f t="shared" si="41"/>
        <v>0</v>
      </c>
      <c r="R187" s="50">
        <f t="shared" si="42"/>
        <v>0</v>
      </c>
      <c r="S187" s="146"/>
      <c r="T187" s="146"/>
      <c r="U187" s="146"/>
      <c r="V187" s="146"/>
      <c r="W187" s="146"/>
      <c r="X187" s="146"/>
      <c r="Y187" s="95"/>
    </row>
    <row r="188" spans="1:25" s="96" customFormat="1" ht="29.25" customHeight="1" x14ac:dyDescent="0.15">
      <c r="A188" s="144"/>
      <c r="B188" s="146"/>
      <c r="C188" s="146"/>
      <c r="D188" s="147"/>
      <c r="E188" s="118" t="s">
        <v>407</v>
      </c>
      <c r="F188" s="146" t="s">
        <v>406</v>
      </c>
      <c r="G188" s="146"/>
      <c r="H188" s="146"/>
      <c r="I188" s="146"/>
      <c r="J188" s="146"/>
      <c r="K188" s="146"/>
      <c r="L188" s="146"/>
      <c r="M188" s="146"/>
      <c r="N188" s="146"/>
      <c r="O188" s="146"/>
      <c r="P188" s="50">
        <f t="shared" si="40"/>
        <v>0</v>
      </c>
      <c r="Q188" s="50">
        <f t="shared" si="41"/>
        <v>0</v>
      </c>
      <c r="R188" s="50">
        <f t="shared" si="42"/>
        <v>0</v>
      </c>
      <c r="S188" s="146"/>
      <c r="T188" s="146"/>
      <c r="U188" s="146"/>
      <c r="V188" s="146"/>
      <c r="W188" s="146"/>
      <c r="X188" s="146"/>
      <c r="Y188" s="95"/>
    </row>
    <row r="189" spans="1:25" s="96" customFormat="1" ht="29.25" customHeight="1" x14ac:dyDescent="0.15">
      <c r="A189" s="144"/>
      <c r="B189" s="146"/>
      <c r="C189" s="146"/>
      <c r="D189" s="147"/>
      <c r="E189" s="118" t="s">
        <v>440</v>
      </c>
      <c r="F189" s="146" t="s">
        <v>441</v>
      </c>
      <c r="G189" s="146"/>
      <c r="H189" s="146"/>
      <c r="I189" s="146"/>
      <c r="J189" s="146"/>
      <c r="K189" s="146"/>
      <c r="L189" s="146"/>
      <c r="M189" s="146"/>
      <c r="N189" s="146"/>
      <c r="O189" s="146"/>
      <c r="P189" s="50">
        <f t="shared" si="40"/>
        <v>0</v>
      </c>
      <c r="Q189" s="50">
        <f t="shared" si="41"/>
        <v>0</v>
      </c>
      <c r="R189" s="50">
        <f t="shared" si="42"/>
        <v>0</v>
      </c>
      <c r="S189" s="146"/>
      <c r="T189" s="146"/>
      <c r="U189" s="146"/>
      <c r="V189" s="146"/>
      <c r="W189" s="146"/>
      <c r="X189" s="146"/>
      <c r="Y189" s="95"/>
    </row>
    <row r="190" spans="1:25" s="96" customFormat="1" ht="29.25" customHeight="1" x14ac:dyDescent="0.15">
      <c r="A190" s="144"/>
      <c r="B190" s="146"/>
      <c r="C190" s="146"/>
      <c r="D190" s="147"/>
      <c r="E190" s="118" t="s">
        <v>452</v>
      </c>
      <c r="F190" s="146" t="s">
        <v>453</v>
      </c>
      <c r="G190" s="146"/>
      <c r="H190" s="146"/>
      <c r="I190" s="146"/>
      <c r="J190" s="146"/>
      <c r="K190" s="146"/>
      <c r="L190" s="146"/>
      <c r="M190" s="146"/>
      <c r="N190" s="146"/>
      <c r="O190" s="146"/>
      <c r="P190" s="50">
        <f t="shared" si="40"/>
        <v>0</v>
      </c>
      <c r="Q190" s="50">
        <f t="shared" si="41"/>
        <v>0</v>
      </c>
      <c r="R190" s="50">
        <f t="shared" si="42"/>
        <v>0</v>
      </c>
      <c r="S190" s="146"/>
      <c r="T190" s="146"/>
      <c r="U190" s="146"/>
      <c r="V190" s="146"/>
      <c r="W190" s="146"/>
      <c r="X190" s="146"/>
      <c r="Y190" s="95"/>
    </row>
    <row r="191" spans="1:25" s="96" customFormat="1" ht="52.5" x14ac:dyDescent="0.15">
      <c r="A191" s="144"/>
      <c r="B191" s="146"/>
      <c r="C191" s="146"/>
      <c r="D191" s="147"/>
      <c r="E191" s="117" t="s">
        <v>533</v>
      </c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0">
        <f t="shared" si="40"/>
        <v>0</v>
      </c>
      <c r="Q191" s="50">
        <f t="shared" si="41"/>
        <v>0</v>
      </c>
      <c r="R191" s="50">
        <f t="shared" si="42"/>
        <v>0</v>
      </c>
      <c r="S191" s="55"/>
      <c r="T191" s="55"/>
      <c r="U191" s="55"/>
      <c r="V191" s="55"/>
      <c r="W191" s="55"/>
      <c r="X191" s="55"/>
      <c r="Y191" s="95"/>
    </row>
    <row r="192" spans="1:25" ht="12.75" customHeight="1" x14ac:dyDescent="0.15">
      <c r="A192" s="72"/>
      <c r="B192" s="44"/>
      <c r="C192" s="44"/>
      <c r="D192" s="54"/>
      <c r="E192" s="73" t="s">
        <v>440</v>
      </c>
      <c r="F192" s="44" t="s">
        <v>441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50">
        <f t="shared" si="40"/>
        <v>0</v>
      </c>
      <c r="Q192" s="50">
        <f t="shared" si="41"/>
        <v>0</v>
      </c>
      <c r="R192" s="50">
        <f t="shared" si="42"/>
        <v>0</v>
      </c>
      <c r="S192" s="44"/>
      <c r="T192" s="44"/>
      <c r="U192" s="44"/>
      <c r="V192" s="44"/>
      <c r="W192" s="44"/>
      <c r="X192" s="44"/>
      <c r="Y192" s="75"/>
    </row>
    <row r="193" spans="1:25" s="96" customFormat="1" ht="52.5" x14ac:dyDescent="0.15">
      <c r="A193" s="144"/>
      <c r="B193" s="146"/>
      <c r="C193" s="146"/>
      <c r="D193" s="147"/>
      <c r="E193" s="117" t="s">
        <v>534</v>
      </c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0">
        <f t="shared" si="40"/>
        <v>0</v>
      </c>
      <c r="Q193" s="50">
        <f t="shared" si="41"/>
        <v>0</v>
      </c>
      <c r="R193" s="50">
        <f t="shared" si="42"/>
        <v>0</v>
      </c>
      <c r="S193" s="55"/>
      <c r="T193" s="55"/>
      <c r="U193" s="55"/>
      <c r="V193" s="55"/>
      <c r="W193" s="55"/>
      <c r="X193" s="55"/>
      <c r="Y193" s="95"/>
    </row>
    <row r="194" spans="1:25" ht="12.75" customHeight="1" x14ac:dyDescent="0.15">
      <c r="A194" s="72"/>
      <c r="B194" s="44"/>
      <c r="C194" s="44"/>
      <c r="D194" s="54"/>
      <c r="E194" s="73" t="s">
        <v>440</v>
      </c>
      <c r="F194" s="44" t="s">
        <v>441</v>
      </c>
      <c r="G194" s="44"/>
      <c r="H194" s="44"/>
      <c r="I194" s="44"/>
      <c r="J194" s="44"/>
      <c r="K194" s="44"/>
      <c r="L194" s="44"/>
      <c r="M194" s="44"/>
      <c r="N194" s="44"/>
      <c r="O194" s="44"/>
      <c r="P194" s="50">
        <f t="shared" si="40"/>
        <v>0</v>
      </c>
      <c r="Q194" s="50">
        <f t="shared" si="41"/>
        <v>0</v>
      </c>
      <c r="R194" s="50">
        <f t="shared" si="42"/>
        <v>0</v>
      </c>
      <c r="S194" s="44"/>
      <c r="T194" s="44"/>
      <c r="U194" s="44"/>
      <c r="V194" s="44"/>
      <c r="W194" s="44"/>
      <c r="X194" s="44"/>
      <c r="Y194" s="75"/>
    </row>
    <row r="195" spans="1:25" ht="20.25" customHeight="1" x14ac:dyDescent="0.15">
      <c r="A195" s="72" t="s">
        <v>245</v>
      </c>
      <c r="B195" s="44" t="s">
        <v>226</v>
      </c>
      <c r="C195" s="44" t="s">
        <v>208</v>
      </c>
      <c r="D195" s="44" t="s">
        <v>208</v>
      </c>
      <c r="E195" s="73" t="s">
        <v>246</v>
      </c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0">
        <f t="shared" si="40"/>
        <v>0</v>
      </c>
      <c r="Q195" s="50">
        <f t="shared" si="41"/>
        <v>0</v>
      </c>
      <c r="R195" s="50">
        <f t="shared" si="42"/>
        <v>0</v>
      </c>
      <c r="S195" s="54"/>
      <c r="T195" s="54"/>
      <c r="U195" s="54"/>
      <c r="V195" s="54"/>
      <c r="W195" s="54"/>
      <c r="X195" s="54"/>
      <c r="Y195" s="75"/>
    </row>
    <row r="196" spans="1:25" ht="12.75" customHeight="1" x14ac:dyDescent="0.15">
      <c r="A196" s="72"/>
      <c r="B196" s="44"/>
      <c r="C196" s="44"/>
      <c r="D196" s="54"/>
      <c r="E196" s="73" t="s">
        <v>5</v>
      </c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0">
        <f t="shared" si="40"/>
        <v>0</v>
      </c>
      <c r="Q196" s="50">
        <f t="shared" si="41"/>
        <v>0</v>
      </c>
      <c r="R196" s="50">
        <f t="shared" si="42"/>
        <v>0</v>
      </c>
      <c r="S196" s="54"/>
      <c r="T196" s="54"/>
      <c r="U196" s="54"/>
      <c r="V196" s="54"/>
      <c r="W196" s="54"/>
      <c r="X196" s="54"/>
      <c r="Y196" s="75"/>
    </row>
    <row r="197" spans="1:25" s="96" customFormat="1" ht="25.5" customHeight="1" x14ac:dyDescent="0.15">
      <c r="A197" s="144"/>
      <c r="B197" s="146"/>
      <c r="C197" s="146"/>
      <c r="D197" s="147"/>
      <c r="E197" s="117" t="s">
        <v>535</v>
      </c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0">
        <f t="shared" si="40"/>
        <v>0</v>
      </c>
      <c r="Q197" s="50">
        <f t="shared" si="41"/>
        <v>0</v>
      </c>
      <c r="R197" s="50">
        <f t="shared" si="42"/>
        <v>0</v>
      </c>
      <c r="S197" s="55"/>
      <c r="T197" s="55"/>
      <c r="U197" s="55"/>
      <c r="V197" s="55"/>
      <c r="W197" s="55"/>
      <c r="X197" s="55"/>
      <c r="Y197" s="95"/>
    </row>
    <row r="198" spans="1:25" s="96" customFormat="1" ht="29.25" customHeight="1" x14ac:dyDescent="0.15">
      <c r="A198" s="144"/>
      <c r="B198" s="146"/>
      <c r="C198" s="146"/>
      <c r="D198" s="147"/>
      <c r="E198" s="118" t="s">
        <v>405</v>
      </c>
      <c r="F198" s="146" t="s">
        <v>404</v>
      </c>
      <c r="G198" s="146"/>
      <c r="H198" s="146"/>
      <c r="I198" s="146"/>
      <c r="J198" s="146"/>
      <c r="K198" s="146"/>
      <c r="L198" s="146"/>
      <c r="M198" s="146"/>
      <c r="N198" s="146"/>
      <c r="O198" s="146"/>
      <c r="P198" s="50">
        <f t="shared" si="40"/>
        <v>0</v>
      </c>
      <c r="Q198" s="50">
        <f t="shared" si="41"/>
        <v>0</v>
      </c>
      <c r="R198" s="50">
        <f t="shared" si="42"/>
        <v>0</v>
      </c>
      <c r="S198" s="146"/>
      <c r="T198" s="146"/>
      <c r="U198" s="146"/>
      <c r="V198" s="146"/>
      <c r="W198" s="146"/>
      <c r="X198" s="146"/>
      <c r="Y198" s="95"/>
    </row>
    <row r="199" spans="1:25" s="96" customFormat="1" ht="29.25" customHeight="1" x14ac:dyDescent="0.15">
      <c r="A199" s="144"/>
      <c r="B199" s="146"/>
      <c r="C199" s="146"/>
      <c r="D199" s="147"/>
      <c r="E199" s="118" t="s">
        <v>452</v>
      </c>
      <c r="F199" s="146" t="s">
        <v>453</v>
      </c>
      <c r="G199" s="146"/>
      <c r="H199" s="146"/>
      <c r="I199" s="146"/>
      <c r="J199" s="146"/>
      <c r="K199" s="146"/>
      <c r="L199" s="146"/>
      <c r="M199" s="146"/>
      <c r="N199" s="146"/>
      <c r="O199" s="146"/>
      <c r="P199" s="50">
        <f t="shared" ref="P199:P262" si="45">+M199-J199</f>
        <v>0</v>
      </c>
      <c r="Q199" s="50">
        <f t="shared" ref="Q199:Q262" si="46">+N199-K199</f>
        <v>0</v>
      </c>
      <c r="R199" s="50">
        <f t="shared" ref="R199:R262" si="47">+O199-L199</f>
        <v>0</v>
      </c>
      <c r="S199" s="146"/>
      <c r="T199" s="146"/>
      <c r="U199" s="146"/>
      <c r="V199" s="146"/>
      <c r="W199" s="146"/>
      <c r="X199" s="146"/>
      <c r="Y199" s="95"/>
    </row>
    <row r="200" spans="1:25" s="96" customFormat="1" ht="48" customHeight="1" x14ac:dyDescent="0.15">
      <c r="A200" s="144"/>
      <c r="B200" s="146"/>
      <c r="C200" s="146"/>
      <c r="D200" s="147"/>
      <c r="E200" s="117" t="s">
        <v>536</v>
      </c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0">
        <f t="shared" si="45"/>
        <v>0</v>
      </c>
      <c r="Q200" s="50">
        <f t="shared" si="46"/>
        <v>0</v>
      </c>
      <c r="R200" s="50">
        <f t="shared" si="47"/>
        <v>0</v>
      </c>
      <c r="S200" s="55"/>
      <c r="T200" s="55"/>
      <c r="U200" s="55"/>
      <c r="V200" s="55"/>
      <c r="W200" s="55"/>
      <c r="X200" s="55"/>
      <c r="Y200" s="95"/>
    </row>
    <row r="201" spans="1:25" s="96" customFormat="1" ht="29.25" customHeight="1" x14ac:dyDescent="0.15">
      <c r="A201" s="144"/>
      <c r="B201" s="146"/>
      <c r="C201" s="146"/>
      <c r="D201" s="147"/>
      <c r="E201" s="118" t="s">
        <v>420</v>
      </c>
      <c r="F201" s="146" t="s">
        <v>421</v>
      </c>
      <c r="G201" s="146"/>
      <c r="H201" s="146"/>
      <c r="I201" s="146"/>
      <c r="J201" s="146"/>
      <c r="K201" s="146"/>
      <c r="L201" s="146"/>
      <c r="M201" s="146"/>
      <c r="N201" s="146"/>
      <c r="O201" s="146"/>
      <c r="P201" s="50">
        <f t="shared" si="45"/>
        <v>0</v>
      </c>
      <c r="Q201" s="50">
        <f t="shared" si="46"/>
        <v>0</v>
      </c>
      <c r="R201" s="50">
        <f t="shared" si="47"/>
        <v>0</v>
      </c>
      <c r="S201" s="146"/>
      <c r="T201" s="146"/>
      <c r="U201" s="146"/>
      <c r="V201" s="146"/>
      <c r="W201" s="146"/>
      <c r="X201" s="146"/>
      <c r="Y201" s="95"/>
    </row>
    <row r="202" spans="1:25" s="96" customFormat="1" ht="37.5" customHeight="1" x14ac:dyDescent="0.15">
      <c r="A202" s="144"/>
      <c r="B202" s="146"/>
      <c r="C202" s="146"/>
      <c r="D202" s="147"/>
      <c r="E202" s="117" t="s">
        <v>537</v>
      </c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0">
        <f t="shared" si="45"/>
        <v>0</v>
      </c>
      <c r="Q202" s="50">
        <f t="shared" si="46"/>
        <v>0</v>
      </c>
      <c r="R202" s="50">
        <f t="shared" si="47"/>
        <v>0</v>
      </c>
      <c r="S202" s="55"/>
      <c r="T202" s="55"/>
      <c r="U202" s="55"/>
      <c r="V202" s="55"/>
      <c r="W202" s="55"/>
      <c r="X202" s="55"/>
      <c r="Y202" s="95"/>
    </row>
    <row r="203" spans="1:25" s="96" customFormat="1" ht="29.25" customHeight="1" x14ac:dyDescent="0.15">
      <c r="A203" s="144"/>
      <c r="B203" s="146"/>
      <c r="C203" s="146"/>
      <c r="D203" s="147"/>
      <c r="E203" s="118" t="s">
        <v>420</v>
      </c>
      <c r="F203" s="146" t="s">
        <v>421</v>
      </c>
      <c r="G203" s="146"/>
      <c r="H203" s="146"/>
      <c r="I203" s="146"/>
      <c r="J203" s="146"/>
      <c r="K203" s="146"/>
      <c r="L203" s="146"/>
      <c r="M203" s="146"/>
      <c r="N203" s="146"/>
      <c r="O203" s="146"/>
      <c r="P203" s="50">
        <f t="shared" si="45"/>
        <v>0</v>
      </c>
      <c r="Q203" s="50">
        <f t="shared" si="46"/>
        <v>0</v>
      </c>
      <c r="R203" s="50">
        <f t="shared" si="47"/>
        <v>0</v>
      </c>
      <c r="S203" s="146"/>
      <c r="T203" s="146"/>
      <c r="U203" s="146"/>
      <c r="V203" s="146"/>
      <c r="W203" s="146"/>
      <c r="X203" s="146"/>
      <c r="Y203" s="95"/>
    </row>
    <row r="204" spans="1:25" s="96" customFormat="1" ht="81" customHeight="1" x14ac:dyDescent="0.15">
      <c r="A204" s="144"/>
      <c r="B204" s="146"/>
      <c r="C204" s="146"/>
      <c r="D204" s="147"/>
      <c r="E204" s="117" t="s">
        <v>538</v>
      </c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0">
        <f t="shared" si="45"/>
        <v>0</v>
      </c>
      <c r="Q204" s="50">
        <f t="shared" si="46"/>
        <v>0</v>
      </c>
      <c r="R204" s="50">
        <f t="shared" si="47"/>
        <v>0</v>
      </c>
      <c r="S204" s="55"/>
      <c r="T204" s="55"/>
      <c r="U204" s="55"/>
      <c r="V204" s="55"/>
      <c r="W204" s="55"/>
      <c r="X204" s="55"/>
      <c r="Y204" s="95"/>
    </row>
    <row r="205" spans="1:25" s="96" customFormat="1" ht="29.25" customHeight="1" x14ac:dyDescent="0.15">
      <c r="A205" s="144"/>
      <c r="B205" s="146"/>
      <c r="C205" s="146"/>
      <c r="D205" s="147"/>
      <c r="E205" s="118" t="s">
        <v>440</v>
      </c>
      <c r="F205" s="146" t="s">
        <v>441</v>
      </c>
      <c r="G205" s="146"/>
      <c r="H205" s="146"/>
      <c r="I205" s="146"/>
      <c r="J205" s="146"/>
      <c r="K205" s="146"/>
      <c r="L205" s="146"/>
      <c r="M205" s="146"/>
      <c r="N205" s="146"/>
      <c r="O205" s="146"/>
      <c r="P205" s="50">
        <f t="shared" si="45"/>
        <v>0</v>
      </c>
      <c r="Q205" s="50">
        <f t="shared" si="46"/>
        <v>0</v>
      </c>
      <c r="R205" s="50">
        <f t="shared" si="47"/>
        <v>0</v>
      </c>
      <c r="S205" s="146"/>
      <c r="T205" s="146"/>
      <c r="U205" s="146"/>
      <c r="V205" s="146"/>
      <c r="W205" s="146"/>
      <c r="X205" s="146"/>
      <c r="Y205" s="95"/>
    </row>
    <row r="206" spans="1:25" s="96" customFormat="1" ht="57" customHeight="1" x14ac:dyDescent="0.15">
      <c r="A206" s="144"/>
      <c r="B206" s="146"/>
      <c r="C206" s="146"/>
      <c r="D206" s="147"/>
      <c r="E206" s="117" t="s">
        <v>539</v>
      </c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0">
        <f t="shared" si="45"/>
        <v>0</v>
      </c>
      <c r="Q206" s="50">
        <f t="shared" si="46"/>
        <v>0</v>
      </c>
      <c r="R206" s="50">
        <f t="shared" si="47"/>
        <v>0</v>
      </c>
      <c r="S206" s="55"/>
      <c r="T206" s="55"/>
      <c r="U206" s="55"/>
      <c r="V206" s="55"/>
      <c r="W206" s="55"/>
      <c r="X206" s="55"/>
      <c r="Y206" s="95"/>
    </row>
    <row r="207" spans="1:25" s="96" customFormat="1" ht="29.25" customHeight="1" x14ac:dyDescent="0.15">
      <c r="A207" s="144"/>
      <c r="B207" s="146"/>
      <c r="C207" s="146"/>
      <c r="D207" s="147"/>
      <c r="E207" s="118" t="s">
        <v>440</v>
      </c>
      <c r="F207" s="146" t="s">
        <v>441</v>
      </c>
      <c r="G207" s="146"/>
      <c r="H207" s="146"/>
      <c r="I207" s="146"/>
      <c r="J207" s="146"/>
      <c r="K207" s="146"/>
      <c r="L207" s="146"/>
      <c r="M207" s="146"/>
      <c r="N207" s="146"/>
      <c r="O207" s="146"/>
      <c r="P207" s="50">
        <f t="shared" si="45"/>
        <v>0</v>
      </c>
      <c r="Q207" s="50">
        <f t="shared" si="46"/>
        <v>0</v>
      </c>
      <c r="R207" s="50">
        <f t="shared" si="47"/>
        <v>0</v>
      </c>
      <c r="S207" s="146"/>
      <c r="T207" s="146"/>
      <c r="U207" s="146"/>
      <c r="V207" s="146"/>
      <c r="W207" s="146"/>
      <c r="X207" s="146"/>
      <c r="Y207" s="95"/>
    </row>
    <row r="208" spans="1:25" s="96" customFormat="1" ht="25.5" customHeight="1" x14ac:dyDescent="0.15">
      <c r="A208" s="144"/>
      <c r="B208" s="146"/>
      <c r="C208" s="146"/>
      <c r="D208" s="147"/>
      <c r="E208" s="117" t="s">
        <v>540</v>
      </c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0">
        <f t="shared" si="45"/>
        <v>0</v>
      </c>
      <c r="Q208" s="50">
        <f t="shared" si="46"/>
        <v>0</v>
      </c>
      <c r="R208" s="50">
        <f t="shared" si="47"/>
        <v>0</v>
      </c>
      <c r="S208" s="55"/>
      <c r="T208" s="55"/>
      <c r="U208" s="55"/>
      <c r="V208" s="55"/>
      <c r="W208" s="55"/>
      <c r="X208" s="55"/>
      <c r="Y208" s="95"/>
    </row>
    <row r="209" spans="1:25" s="96" customFormat="1" ht="29.25" customHeight="1" x14ac:dyDescent="0.15">
      <c r="A209" s="144"/>
      <c r="B209" s="146"/>
      <c r="C209" s="146"/>
      <c r="D209" s="147"/>
      <c r="E209" s="118" t="s">
        <v>447</v>
      </c>
      <c r="F209" s="146" t="s">
        <v>446</v>
      </c>
      <c r="G209" s="146"/>
      <c r="H209" s="146"/>
      <c r="I209" s="146"/>
      <c r="J209" s="146"/>
      <c r="K209" s="146"/>
      <c r="L209" s="146"/>
      <c r="M209" s="146"/>
      <c r="N209" s="146"/>
      <c r="O209" s="146"/>
      <c r="P209" s="50">
        <f t="shared" si="45"/>
        <v>0</v>
      </c>
      <c r="Q209" s="50">
        <f t="shared" si="46"/>
        <v>0</v>
      </c>
      <c r="R209" s="50">
        <f t="shared" si="47"/>
        <v>0</v>
      </c>
      <c r="S209" s="146"/>
      <c r="T209" s="146"/>
      <c r="U209" s="146"/>
      <c r="V209" s="146"/>
      <c r="W209" s="146"/>
      <c r="X209" s="146"/>
      <c r="Y209" s="95"/>
    </row>
    <row r="210" spans="1:25" s="96" customFormat="1" ht="48.75" customHeight="1" x14ac:dyDescent="0.15">
      <c r="A210" s="144"/>
      <c r="B210" s="146"/>
      <c r="C210" s="146"/>
      <c r="D210" s="147"/>
      <c r="E210" s="117" t="s">
        <v>541</v>
      </c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0">
        <f t="shared" si="45"/>
        <v>0</v>
      </c>
      <c r="Q210" s="50">
        <f t="shared" si="46"/>
        <v>0</v>
      </c>
      <c r="R210" s="50">
        <f t="shared" si="47"/>
        <v>0</v>
      </c>
      <c r="S210" s="55"/>
      <c r="T210" s="55"/>
      <c r="U210" s="55"/>
      <c r="V210" s="55"/>
      <c r="W210" s="55"/>
      <c r="X210" s="55"/>
      <c r="Y210" s="95"/>
    </row>
    <row r="211" spans="1:25" s="96" customFormat="1" ht="29.25" customHeight="1" x14ac:dyDescent="0.15">
      <c r="A211" s="144"/>
      <c r="B211" s="146"/>
      <c r="C211" s="146"/>
      <c r="D211" s="147"/>
      <c r="E211" s="118" t="s">
        <v>440</v>
      </c>
      <c r="F211" s="146" t="s">
        <v>441</v>
      </c>
      <c r="G211" s="146"/>
      <c r="H211" s="146"/>
      <c r="I211" s="146"/>
      <c r="J211" s="146"/>
      <c r="K211" s="146"/>
      <c r="L211" s="146"/>
      <c r="M211" s="146"/>
      <c r="N211" s="146"/>
      <c r="O211" s="146"/>
      <c r="P211" s="50">
        <f t="shared" si="45"/>
        <v>0</v>
      </c>
      <c r="Q211" s="50">
        <f t="shared" si="46"/>
        <v>0</v>
      </c>
      <c r="R211" s="50">
        <f t="shared" si="47"/>
        <v>0</v>
      </c>
      <c r="S211" s="146"/>
      <c r="T211" s="146"/>
      <c r="U211" s="146"/>
      <c r="V211" s="146"/>
      <c r="W211" s="146"/>
      <c r="X211" s="146"/>
      <c r="Y211" s="95"/>
    </row>
    <row r="212" spans="1:25" s="96" customFormat="1" ht="36.75" customHeight="1" x14ac:dyDescent="0.15">
      <c r="A212" s="144"/>
      <c r="B212" s="146"/>
      <c r="C212" s="146"/>
      <c r="D212" s="147"/>
      <c r="E212" s="117" t="s">
        <v>542</v>
      </c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0">
        <f t="shared" si="45"/>
        <v>0</v>
      </c>
      <c r="Q212" s="50">
        <f t="shared" si="46"/>
        <v>0</v>
      </c>
      <c r="R212" s="50">
        <f t="shared" si="47"/>
        <v>0</v>
      </c>
      <c r="S212" s="55"/>
      <c r="T212" s="55"/>
      <c r="U212" s="55"/>
      <c r="V212" s="55"/>
      <c r="W212" s="55"/>
      <c r="X212" s="55"/>
      <c r="Y212" s="95"/>
    </row>
    <row r="213" spans="1:25" s="96" customFormat="1" ht="29.25" customHeight="1" x14ac:dyDescent="0.15">
      <c r="A213" s="144"/>
      <c r="B213" s="146"/>
      <c r="C213" s="146"/>
      <c r="D213" s="147"/>
      <c r="E213" s="118" t="s">
        <v>440</v>
      </c>
      <c r="F213" s="146" t="s">
        <v>441</v>
      </c>
      <c r="G213" s="146"/>
      <c r="H213" s="146"/>
      <c r="I213" s="146"/>
      <c r="J213" s="146"/>
      <c r="K213" s="146"/>
      <c r="L213" s="146"/>
      <c r="M213" s="146"/>
      <c r="N213" s="146"/>
      <c r="O213" s="146"/>
      <c r="P213" s="50">
        <f t="shared" si="45"/>
        <v>0</v>
      </c>
      <c r="Q213" s="50">
        <f t="shared" si="46"/>
        <v>0</v>
      </c>
      <c r="R213" s="50">
        <f t="shared" si="47"/>
        <v>0</v>
      </c>
      <c r="S213" s="146"/>
      <c r="T213" s="146"/>
      <c r="U213" s="146"/>
      <c r="V213" s="146"/>
      <c r="W213" s="146"/>
      <c r="X213" s="146"/>
      <c r="Y213" s="95"/>
    </row>
    <row r="214" spans="1:25" s="96" customFormat="1" ht="25.5" customHeight="1" x14ac:dyDescent="0.15">
      <c r="A214" s="144" t="s">
        <v>247</v>
      </c>
      <c r="B214" s="146" t="s">
        <v>226</v>
      </c>
      <c r="C214" s="146" t="s">
        <v>248</v>
      </c>
      <c r="D214" s="147" t="s">
        <v>192</v>
      </c>
      <c r="E214" s="117" t="s">
        <v>249</v>
      </c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0">
        <f t="shared" si="45"/>
        <v>0</v>
      </c>
      <c r="Q214" s="50">
        <f t="shared" si="46"/>
        <v>0</v>
      </c>
      <c r="R214" s="50">
        <f t="shared" si="47"/>
        <v>0</v>
      </c>
      <c r="S214" s="55"/>
      <c r="T214" s="55"/>
      <c r="U214" s="55"/>
      <c r="V214" s="55"/>
      <c r="W214" s="55"/>
      <c r="X214" s="55"/>
      <c r="Y214" s="95"/>
    </row>
    <row r="215" spans="1:25" ht="12.75" customHeight="1" x14ac:dyDescent="0.15">
      <c r="A215" s="72"/>
      <c r="B215" s="44"/>
      <c r="C215" s="44"/>
      <c r="D215" s="54"/>
      <c r="E215" s="73" t="s">
        <v>197</v>
      </c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0">
        <f t="shared" si="45"/>
        <v>0</v>
      </c>
      <c r="Q215" s="50">
        <f t="shared" si="46"/>
        <v>0</v>
      </c>
      <c r="R215" s="50">
        <f t="shared" si="47"/>
        <v>0</v>
      </c>
      <c r="S215" s="54"/>
      <c r="T215" s="54"/>
      <c r="U215" s="54"/>
      <c r="V215" s="54"/>
      <c r="W215" s="54"/>
      <c r="X215" s="54"/>
      <c r="Y215" s="75"/>
    </row>
    <row r="216" spans="1:25" ht="12.75" customHeight="1" x14ac:dyDescent="0.15">
      <c r="A216" s="72" t="s">
        <v>250</v>
      </c>
      <c r="B216" s="44" t="s">
        <v>226</v>
      </c>
      <c r="C216" s="44" t="s">
        <v>248</v>
      </c>
      <c r="D216" s="44" t="s">
        <v>201</v>
      </c>
      <c r="E216" s="73" t="s">
        <v>251</v>
      </c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0">
        <f t="shared" si="45"/>
        <v>0</v>
      </c>
      <c r="Q216" s="50">
        <f t="shared" si="46"/>
        <v>0</v>
      </c>
      <c r="R216" s="50">
        <f t="shared" si="47"/>
        <v>0</v>
      </c>
      <c r="S216" s="54"/>
      <c r="T216" s="54"/>
      <c r="U216" s="54"/>
      <c r="V216" s="54"/>
      <c r="W216" s="54"/>
      <c r="X216" s="54"/>
      <c r="Y216" s="75"/>
    </row>
    <row r="217" spans="1:25" ht="12.75" customHeight="1" x14ac:dyDescent="0.15">
      <c r="A217" s="72"/>
      <c r="B217" s="44"/>
      <c r="C217" s="44"/>
      <c r="D217" s="54"/>
      <c r="E217" s="73" t="s">
        <v>5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0">
        <f t="shared" si="45"/>
        <v>0</v>
      </c>
      <c r="Q217" s="50">
        <f t="shared" si="46"/>
        <v>0</v>
      </c>
      <c r="R217" s="50">
        <f t="shared" si="47"/>
        <v>0</v>
      </c>
      <c r="S217" s="54"/>
      <c r="T217" s="54"/>
      <c r="U217" s="54"/>
      <c r="V217" s="54"/>
      <c r="W217" s="54"/>
      <c r="X217" s="54"/>
      <c r="Y217" s="75"/>
    </row>
    <row r="218" spans="1:25" s="96" customFormat="1" ht="25.5" customHeight="1" x14ac:dyDescent="0.15">
      <c r="A218" s="144"/>
      <c r="B218" s="146"/>
      <c r="C218" s="146"/>
      <c r="D218" s="147"/>
      <c r="E218" s="117" t="s">
        <v>543</v>
      </c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0">
        <f t="shared" si="45"/>
        <v>0</v>
      </c>
      <c r="Q218" s="50">
        <f t="shared" si="46"/>
        <v>0</v>
      </c>
      <c r="R218" s="50">
        <f t="shared" si="47"/>
        <v>0</v>
      </c>
      <c r="S218" s="55"/>
      <c r="T218" s="55"/>
      <c r="U218" s="55"/>
      <c r="V218" s="55"/>
      <c r="W218" s="55"/>
      <c r="X218" s="55"/>
      <c r="Y218" s="95"/>
    </row>
    <row r="219" spans="1:25" s="96" customFormat="1" ht="21" customHeight="1" x14ac:dyDescent="0.15">
      <c r="A219" s="144"/>
      <c r="B219" s="146"/>
      <c r="C219" s="146"/>
      <c r="D219" s="147"/>
      <c r="E219" s="118" t="s">
        <v>397</v>
      </c>
      <c r="F219" s="146" t="s">
        <v>396</v>
      </c>
      <c r="G219" s="146"/>
      <c r="H219" s="146"/>
      <c r="I219" s="146"/>
      <c r="J219" s="146"/>
      <c r="K219" s="146"/>
      <c r="L219" s="146"/>
      <c r="M219" s="146"/>
      <c r="N219" s="146"/>
      <c r="O219" s="146"/>
      <c r="P219" s="50">
        <f t="shared" si="45"/>
        <v>0</v>
      </c>
      <c r="Q219" s="50">
        <f t="shared" si="46"/>
        <v>0</v>
      </c>
      <c r="R219" s="50">
        <f t="shared" si="47"/>
        <v>0</v>
      </c>
      <c r="S219" s="146"/>
      <c r="T219" s="146"/>
      <c r="U219" s="146"/>
      <c r="V219" s="146"/>
      <c r="W219" s="146"/>
      <c r="X219" s="146"/>
      <c r="Y219" s="95"/>
    </row>
    <row r="220" spans="1:25" s="96" customFormat="1" ht="21" customHeight="1" x14ac:dyDescent="0.15">
      <c r="A220" s="144"/>
      <c r="B220" s="146"/>
      <c r="C220" s="146"/>
      <c r="D220" s="147"/>
      <c r="E220" s="118" t="s">
        <v>402</v>
      </c>
      <c r="F220" s="146" t="s">
        <v>403</v>
      </c>
      <c r="G220" s="146"/>
      <c r="H220" s="146"/>
      <c r="I220" s="146"/>
      <c r="J220" s="146"/>
      <c r="K220" s="146"/>
      <c r="L220" s="146"/>
      <c r="M220" s="146"/>
      <c r="N220" s="146"/>
      <c r="O220" s="146"/>
      <c r="P220" s="50">
        <f t="shared" si="45"/>
        <v>0</v>
      </c>
      <c r="Q220" s="50">
        <f t="shared" si="46"/>
        <v>0</v>
      </c>
      <c r="R220" s="50">
        <f t="shared" si="47"/>
        <v>0</v>
      </c>
      <c r="S220" s="146"/>
      <c r="T220" s="146"/>
      <c r="U220" s="146"/>
      <c r="V220" s="146"/>
      <c r="W220" s="146"/>
      <c r="X220" s="146"/>
      <c r="Y220" s="95"/>
    </row>
    <row r="221" spans="1:25" s="96" customFormat="1" ht="21" customHeight="1" x14ac:dyDescent="0.15">
      <c r="A221" s="144"/>
      <c r="B221" s="146"/>
      <c r="C221" s="146"/>
      <c r="D221" s="147"/>
      <c r="E221" s="118" t="s">
        <v>416</v>
      </c>
      <c r="F221" s="146" t="s">
        <v>417</v>
      </c>
      <c r="G221" s="146"/>
      <c r="H221" s="146"/>
      <c r="I221" s="146"/>
      <c r="J221" s="146"/>
      <c r="K221" s="146"/>
      <c r="L221" s="146"/>
      <c r="M221" s="146"/>
      <c r="N221" s="146"/>
      <c r="O221" s="146"/>
      <c r="P221" s="50">
        <f t="shared" si="45"/>
        <v>0</v>
      </c>
      <c r="Q221" s="50">
        <f t="shared" si="46"/>
        <v>0</v>
      </c>
      <c r="R221" s="50">
        <f t="shared" si="47"/>
        <v>0</v>
      </c>
      <c r="S221" s="146"/>
      <c r="T221" s="146"/>
      <c r="U221" s="146"/>
      <c r="V221" s="146"/>
      <c r="W221" s="146"/>
      <c r="X221" s="146"/>
      <c r="Y221" s="95"/>
    </row>
    <row r="222" spans="1:25" s="96" customFormat="1" ht="21" customHeight="1" x14ac:dyDescent="0.15">
      <c r="A222" s="144"/>
      <c r="B222" s="146"/>
      <c r="C222" s="146"/>
      <c r="D222" s="147"/>
      <c r="E222" s="118" t="s">
        <v>445</v>
      </c>
      <c r="F222" s="146" t="s">
        <v>444</v>
      </c>
      <c r="G222" s="146"/>
      <c r="H222" s="146"/>
      <c r="I222" s="146"/>
      <c r="J222" s="146"/>
      <c r="K222" s="146"/>
      <c r="L222" s="146"/>
      <c r="M222" s="146"/>
      <c r="N222" s="146"/>
      <c r="O222" s="146"/>
      <c r="P222" s="50">
        <f t="shared" si="45"/>
        <v>0</v>
      </c>
      <c r="Q222" s="50">
        <f t="shared" si="46"/>
        <v>0</v>
      </c>
      <c r="R222" s="50">
        <f t="shared" si="47"/>
        <v>0</v>
      </c>
      <c r="S222" s="146"/>
      <c r="T222" s="146"/>
      <c r="U222" s="146"/>
      <c r="V222" s="146"/>
      <c r="W222" s="146"/>
      <c r="X222" s="146"/>
      <c r="Y222" s="95"/>
    </row>
    <row r="223" spans="1:25" s="96" customFormat="1" ht="25.5" customHeight="1" x14ac:dyDescent="0.15">
      <c r="A223" s="144" t="s">
        <v>252</v>
      </c>
      <c r="B223" s="146" t="s">
        <v>226</v>
      </c>
      <c r="C223" s="146" t="s">
        <v>253</v>
      </c>
      <c r="D223" s="147" t="s">
        <v>192</v>
      </c>
      <c r="E223" s="117" t="s">
        <v>254</v>
      </c>
      <c r="F223" s="55"/>
      <c r="G223" s="64">
        <f>+G225</f>
        <v>-52087.031999999999</v>
      </c>
      <c r="H223" s="64">
        <f t="shared" ref="H223:Y223" si="48">+H225</f>
        <v>0</v>
      </c>
      <c r="I223" s="64">
        <f t="shared" si="48"/>
        <v>-52087.031999999999</v>
      </c>
      <c r="J223" s="64">
        <f t="shared" si="48"/>
        <v>-85867.581000000006</v>
      </c>
      <c r="K223" s="64">
        <f t="shared" si="48"/>
        <v>0</v>
      </c>
      <c r="L223" s="64">
        <f t="shared" si="48"/>
        <v>-85867.581000000006</v>
      </c>
      <c r="M223" s="64">
        <f t="shared" ref="M223:O223" si="49">+M225</f>
        <v>-120867.58100000001</v>
      </c>
      <c r="N223" s="64">
        <f t="shared" si="49"/>
        <v>0</v>
      </c>
      <c r="O223" s="64">
        <f t="shared" si="49"/>
        <v>-120867.58100000001</v>
      </c>
      <c r="P223" s="50">
        <f t="shared" si="45"/>
        <v>-35000</v>
      </c>
      <c r="Q223" s="50">
        <f t="shared" si="46"/>
        <v>0</v>
      </c>
      <c r="R223" s="50">
        <f t="shared" si="47"/>
        <v>-35000</v>
      </c>
      <c r="S223" s="64">
        <f t="shared" si="48"/>
        <v>-120867.58100000001</v>
      </c>
      <c r="T223" s="64">
        <f t="shared" si="48"/>
        <v>0</v>
      </c>
      <c r="U223" s="64">
        <f t="shared" si="48"/>
        <v>-120867.58100000001</v>
      </c>
      <c r="V223" s="64">
        <f t="shared" si="48"/>
        <v>-120867.58100000001</v>
      </c>
      <c r="W223" s="64">
        <f t="shared" si="48"/>
        <v>0</v>
      </c>
      <c r="X223" s="64">
        <f t="shared" si="48"/>
        <v>-120867.58100000001</v>
      </c>
      <c r="Y223" s="64">
        <f t="shared" si="48"/>
        <v>0</v>
      </c>
    </row>
    <row r="224" spans="1:25" ht="12.75" customHeight="1" x14ac:dyDescent="0.15">
      <c r="A224" s="72"/>
      <c r="B224" s="44"/>
      <c r="C224" s="44"/>
      <c r="D224" s="54"/>
      <c r="E224" s="73" t="s">
        <v>197</v>
      </c>
      <c r="F224" s="54"/>
      <c r="G224" s="65"/>
      <c r="H224" s="65"/>
      <c r="I224" s="65"/>
      <c r="J224" s="54"/>
      <c r="K224" s="54"/>
      <c r="L224" s="54"/>
      <c r="M224" s="54"/>
      <c r="N224" s="54"/>
      <c r="O224" s="54"/>
      <c r="P224" s="50">
        <f t="shared" si="45"/>
        <v>0</v>
      </c>
      <c r="Q224" s="50">
        <f t="shared" si="46"/>
        <v>0</v>
      </c>
      <c r="R224" s="50">
        <f t="shared" si="47"/>
        <v>0</v>
      </c>
      <c r="S224" s="54"/>
      <c r="T224" s="54"/>
      <c r="U224" s="54"/>
      <c r="V224" s="54"/>
      <c r="W224" s="54"/>
      <c r="X224" s="54"/>
      <c r="Y224" s="75"/>
    </row>
    <row r="225" spans="1:25" ht="12.75" customHeight="1" x14ac:dyDescent="0.15">
      <c r="A225" s="72" t="s">
        <v>255</v>
      </c>
      <c r="B225" s="44" t="s">
        <v>226</v>
      </c>
      <c r="C225" s="44" t="s">
        <v>253</v>
      </c>
      <c r="D225" s="44" t="s">
        <v>195</v>
      </c>
      <c r="E225" s="73" t="s">
        <v>254</v>
      </c>
      <c r="F225" s="54"/>
      <c r="G225" s="66">
        <f>SUM(H225,I225)</f>
        <v>-52087.031999999999</v>
      </c>
      <c r="H225" s="66">
        <v>0</v>
      </c>
      <c r="I225" s="66">
        <v>-52087.031999999999</v>
      </c>
      <c r="J225" s="62">
        <f>SUM(K225,L225)</f>
        <v>-85867.581000000006</v>
      </c>
      <c r="K225" s="62">
        <v>0</v>
      </c>
      <c r="L225" s="66">
        <v>-85867.581000000006</v>
      </c>
      <c r="M225" s="62">
        <f>SUM(N225,O225)</f>
        <v>-120867.58100000001</v>
      </c>
      <c r="N225" s="62">
        <v>0</v>
      </c>
      <c r="O225" s="66">
        <v>-120867.58100000001</v>
      </c>
      <c r="P225" s="50">
        <f t="shared" si="45"/>
        <v>-35000</v>
      </c>
      <c r="Q225" s="50">
        <f t="shared" si="46"/>
        <v>0</v>
      </c>
      <c r="R225" s="50">
        <f t="shared" si="47"/>
        <v>-35000</v>
      </c>
      <c r="S225" s="62">
        <f>SUM(T225,U225)</f>
        <v>-120867.58100000001</v>
      </c>
      <c r="T225" s="62">
        <v>0</v>
      </c>
      <c r="U225" s="66">
        <v>-120867.58100000001</v>
      </c>
      <c r="V225" s="62">
        <f>SUM(W225,X225)</f>
        <v>-120867.58100000001</v>
      </c>
      <c r="W225" s="62">
        <v>0</v>
      </c>
      <c r="X225" s="66">
        <v>-120867.58100000001</v>
      </c>
      <c r="Y225" s="75"/>
    </row>
    <row r="226" spans="1:25" ht="12.75" customHeight="1" x14ac:dyDescent="0.15">
      <c r="A226" s="72"/>
      <c r="B226" s="44"/>
      <c r="C226" s="44"/>
      <c r="D226" s="54"/>
      <c r="E226" s="73" t="s">
        <v>5</v>
      </c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0">
        <f t="shared" si="45"/>
        <v>0</v>
      </c>
      <c r="Q226" s="50">
        <f t="shared" si="46"/>
        <v>0</v>
      </c>
      <c r="R226" s="50">
        <f t="shared" si="47"/>
        <v>0</v>
      </c>
      <c r="S226" s="54"/>
      <c r="T226" s="54"/>
      <c r="U226" s="54"/>
      <c r="V226" s="54"/>
      <c r="W226" s="54"/>
      <c r="X226" s="54"/>
      <c r="Y226" s="75"/>
    </row>
    <row r="227" spans="1:25" s="96" customFormat="1" ht="25.5" customHeight="1" x14ac:dyDescent="0.15">
      <c r="A227" s="144"/>
      <c r="B227" s="146"/>
      <c r="C227" s="146"/>
      <c r="D227" s="147"/>
      <c r="E227" s="117" t="s">
        <v>544</v>
      </c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0">
        <f t="shared" si="45"/>
        <v>0</v>
      </c>
      <c r="Q227" s="50">
        <f t="shared" si="46"/>
        <v>0</v>
      </c>
      <c r="R227" s="50">
        <f t="shared" si="47"/>
        <v>0</v>
      </c>
      <c r="S227" s="55"/>
      <c r="T227" s="55"/>
      <c r="U227" s="55"/>
      <c r="V227" s="55"/>
      <c r="W227" s="55"/>
      <c r="X227" s="55"/>
      <c r="Y227" s="95"/>
    </row>
    <row r="228" spans="1:25" s="96" customFormat="1" ht="21" customHeight="1" x14ac:dyDescent="0.15">
      <c r="A228" s="144"/>
      <c r="B228" s="146"/>
      <c r="C228" s="146"/>
      <c r="D228" s="147"/>
      <c r="E228" s="118" t="s">
        <v>402</v>
      </c>
      <c r="F228" s="146" t="s">
        <v>403</v>
      </c>
      <c r="G228" s="146"/>
      <c r="H228" s="146"/>
      <c r="I228" s="146"/>
      <c r="J228" s="146"/>
      <c r="K228" s="146"/>
      <c r="L228" s="146"/>
      <c r="M228" s="146"/>
      <c r="N228" s="146"/>
      <c r="O228" s="146"/>
      <c r="P228" s="50">
        <f t="shared" si="45"/>
        <v>0</v>
      </c>
      <c r="Q228" s="50">
        <f t="shared" si="46"/>
        <v>0</v>
      </c>
      <c r="R228" s="50">
        <f t="shared" si="47"/>
        <v>0</v>
      </c>
      <c r="S228" s="146"/>
      <c r="T228" s="146"/>
      <c r="U228" s="146"/>
      <c r="V228" s="146"/>
      <c r="W228" s="146"/>
      <c r="X228" s="146"/>
      <c r="Y228" s="95"/>
    </row>
    <row r="229" spans="1:25" s="96" customFormat="1" ht="60.75" customHeight="1" x14ac:dyDescent="0.15">
      <c r="A229" s="144"/>
      <c r="B229" s="146"/>
      <c r="C229" s="146"/>
      <c r="D229" s="147"/>
      <c r="E229" s="117" t="s">
        <v>545</v>
      </c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0">
        <f t="shared" si="45"/>
        <v>0</v>
      </c>
      <c r="Q229" s="50">
        <f t="shared" si="46"/>
        <v>0</v>
      </c>
      <c r="R229" s="50">
        <f t="shared" si="47"/>
        <v>0</v>
      </c>
      <c r="S229" s="55"/>
      <c r="T229" s="55"/>
      <c r="U229" s="55"/>
      <c r="V229" s="55"/>
      <c r="W229" s="55"/>
      <c r="X229" s="55"/>
      <c r="Y229" s="95"/>
    </row>
    <row r="230" spans="1:25" s="96" customFormat="1" ht="35.25" customHeight="1" x14ac:dyDescent="0.15">
      <c r="A230" s="144"/>
      <c r="B230" s="146"/>
      <c r="C230" s="146"/>
      <c r="D230" s="147"/>
      <c r="E230" s="118" t="s">
        <v>424</v>
      </c>
      <c r="F230" s="146" t="s">
        <v>425</v>
      </c>
      <c r="G230" s="146"/>
      <c r="H230" s="146"/>
      <c r="I230" s="146"/>
      <c r="J230" s="146"/>
      <c r="K230" s="146"/>
      <c r="L230" s="146"/>
      <c r="M230" s="146"/>
      <c r="N230" s="146"/>
      <c r="O230" s="146"/>
      <c r="P230" s="50">
        <f t="shared" si="45"/>
        <v>0</v>
      </c>
      <c r="Q230" s="50">
        <f t="shared" si="46"/>
        <v>0</v>
      </c>
      <c r="R230" s="50">
        <f t="shared" si="47"/>
        <v>0</v>
      </c>
      <c r="S230" s="146"/>
      <c r="T230" s="146"/>
      <c r="U230" s="146"/>
      <c r="V230" s="146"/>
      <c r="W230" s="146"/>
      <c r="X230" s="146"/>
      <c r="Y230" s="95"/>
    </row>
    <row r="231" spans="1:25" s="96" customFormat="1" ht="25.5" customHeight="1" x14ac:dyDescent="0.15">
      <c r="A231" s="144"/>
      <c r="B231" s="146"/>
      <c r="C231" s="146"/>
      <c r="D231" s="147"/>
      <c r="E231" s="117" t="s">
        <v>546</v>
      </c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0">
        <f t="shared" si="45"/>
        <v>0</v>
      </c>
      <c r="Q231" s="50">
        <f t="shared" si="46"/>
        <v>0</v>
      </c>
      <c r="R231" s="50">
        <f t="shared" si="47"/>
        <v>0</v>
      </c>
      <c r="S231" s="55"/>
      <c r="T231" s="55"/>
      <c r="U231" s="55"/>
      <c r="V231" s="55"/>
      <c r="W231" s="55"/>
      <c r="X231" s="55"/>
      <c r="Y231" s="95"/>
    </row>
    <row r="232" spans="1:25" s="96" customFormat="1" ht="35.25" customHeight="1" x14ac:dyDescent="0.15">
      <c r="A232" s="144"/>
      <c r="B232" s="146"/>
      <c r="C232" s="146"/>
      <c r="D232" s="147"/>
      <c r="E232" s="118" t="s">
        <v>420</v>
      </c>
      <c r="F232" s="146" t="s">
        <v>421</v>
      </c>
      <c r="G232" s="146"/>
      <c r="H232" s="146"/>
      <c r="I232" s="146"/>
      <c r="J232" s="146"/>
      <c r="K232" s="146"/>
      <c r="L232" s="146"/>
      <c r="M232" s="146"/>
      <c r="N232" s="146"/>
      <c r="O232" s="146"/>
      <c r="P232" s="50">
        <f t="shared" si="45"/>
        <v>0</v>
      </c>
      <c r="Q232" s="50">
        <f t="shared" si="46"/>
        <v>0</v>
      </c>
      <c r="R232" s="50">
        <f t="shared" si="47"/>
        <v>0</v>
      </c>
      <c r="S232" s="146"/>
      <c r="T232" s="146"/>
      <c r="U232" s="146"/>
      <c r="V232" s="146"/>
      <c r="W232" s="146"/>
      <c r="X232" s="146"/>
      <c r="Y232" s="95"/>
    </row>
    <row r="233" spans="1:25" s="96" customFormat="1" ht="25.5" customHeight="1" x14ac:dyDescent="0.15">
      <c r="A233" s="144"/>
      <c r="B233" s="146"/>
      <c r="C233" s="146"/>
      <c r="D233" s="147"/>
      <c r="E233" s="117" t="s">
        <v>547</v>
      </c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0">
        <f t="shared" si="45"/>
        <v>0</v>
      </c>
      <c r="Q233" s="50">
        <f t="shared" si="46"/>
        <v>0</v>
      </c>
      <c r="R233" s="50">
        <f t="shared" si="47"/>
        <v>0</v>
      </c>
      <c r="S233" s="55"/>
      <c r="T233" s="55"/>
      <c r="U233" s="55"/>
      <c r="V233" s="55"/>
      <c r="W233" s="55"/>
      <c r="X233" s="55"/>
      <c r="Y233" s="95"/>
    </row>
    <row r="234" spans="1:25" s="96" customFormat="1" ht="20.25" customHeight="1" x14ac:dyDescent="0.15">
      <c r="A234" s="144"/>
      <c r="B234" s="146"/>
      <c r="C234" s="146"/>
      <c r="D234" s="147"/>
      <c r="E234" s="118" t="s">
        <v>428</v>
      </c>
      <c r="F234" s="146" t="s">
        <v>429</v>
      </c>
      <c r="G234" s="146"/>
      <c r="H234" s="146"/>
      <c r="I234" s="146"/>
      <c r="J234" s="146"/>
      <c r="K234" s="146"/>
      <c r="L234" s="146"/>
      <c r="M234" s="146"/>
      <c r="N234" s="146"/>
      <c r="O234" s="146"/>
      <c r="P234" s="50">
        <f t="shared" si="45"/>
        <v>0</v>
      </c>
      <c r="Q234" s="50">
        <f t="shared" si="46"/>
        <v>0</v>
      </c>
      <c r="R234" s="50">
        <f t="shared" si="47"/>
        <v>0</v>
      </c>
      <c r="S234" s="146"/>
      <c r="T234" s="146"/>
      <c r="U234" s="146"/>
      <c r="V234" s="146"/>
      <c r="W234" s="146"/>
      <c r="X234" s="146"/>
      <c r="Y234" s="95"/>
    </row>
    <row r="235" spans="1:25" s="96" customFormat="1" ht="20.25" customHeight="1" x14ac:dyDescent="0.15">
      <c r="A235" s="144"/>
      <c r="B235" s="146"/>
      <c r="C235" s="146"/>
      <c r="D235" s="147"/>
      <c r="E235" s="118" t="s">
        <v>430</v>
      </c>
      <c r="F235" s="146" t="s">
        <v>431</v>
      </c>
      <c r="G235" s="146"/>
      <c r="H235" s="146"/>
      <c r="I235" s="146"/>
      <c r="J235" s="146"/>
      <c r="K235" s="146"/>
      <c r="L235" s="146"/>
      <c r="M235" s="146"/>
      <c r="N235" s="146"/>
      <c r="O235" s="146"/>
      <c r="P235" s="50">
        <f t="shared" si="45"/>
        <v>0</v>
      </c>
      <c r="Q235" s="50">
        <f t="shared" si="46"/>
        <v>0</v>
      </c>
      <c r="R235" s="50">
        <f t="shared" si="47"/>
        <v>0</v>
      </c>
      <c r="S235" s="146"/>
      <c r="T235" s="146"/>
      <c r="U235" s="146"/>
      <c r="V235" s="146"/>
      <c r="W235" s="146"/>
      <c r="X235" s="146"/>
      <c r="Y235" s="95"/>
    </row>
    <row r="236" spans="1:25" s="96" customFormat="1" ht="35.25" customHeight="1" x14ac:dyDescent="0.15">
      <c r="A236" s="144"/>
      <c r="B236" s="146"/>
      <c r="C236" s="146"/>
      <c r="D236" s="147"/>
      <c r="E236" s="118" t="s">
        <v>436</v>
      </c>
      <c r="F236" s="146" t="s">
        <v>437</v>
      </c>
      <c r="G236" s="146"/>
      <c r="H236" s="146"/>
      <c r="I236" s="146"/>
      <c r="J236" s="146"/>
      <c r="K236" s="146"/>
      <c r="L236" s="146"/>
      <c r="M236" s="146"/>
      <c r="N236" s="146"/>
      <c r="O236" s="146"/>
      <c r="P236" s="50">
        <f t="shared" si="45"/>
        <v>0</v>
      </c>
      <c r="Q236" s="50">
        <f t="shared" si="46"/>
        <v>0</v>
      </c>
      <c r="R236" s="50">
        <f t="shared" si="47"/>
        <v>0</v>
      </c>
      <c r="S236" s="146"/>
      <c r="T236" s="146"/>
      <c r="U236" s="146"/>
      <c r="V236" s="146"/>
      <c r="W236" s="146"/>
      <c r="X236" s="146"/>
      <c r="Y236" s="95"/>
    </row>
    <row r="237" spans="1:25" s="96" customFormat="1" ht="25.5" customHeight="1" x14ac:dyDescent="0.15">
      <c r="A237" s="144"/>
      <c r="B237" s="146"/>
      <c r="C237" s="146"/>
      <c r="D237" s="147"/>
      <c r="E237" s="117" t="s">
        <v>548</v>
      </c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0">
        <f t="shared" si="45"/>
        <v>0</v>
      </c>
      <c r="Q237" s="50">
        <f t="shared" si="46"/>
        <v>0</v>
      </c>
      <c r="R237" s="50">
        <f t="shared" si="47"/>
        <v>0</v>
      </c>
      <c r="S237" s="55"/>
      <c r="T237" s="55"/>
      <c r="U237" s="55"/>
      <c r="V237" s="55"/>
      <c r="W237" s="55"/>
      <c r="X237" s="55"/>
      <c r="Y237" s="95"/>
    </row>
    <row r="238" spans="1:25" ht="12.75" customHeight="1" x14ac:dyDescent="0.15">
      <c r="A238" s="72"/>
      <c r="B238" s="44"/>
      <c r="C238" s="44"/>
      <c r="D238" s="54"/>
      <c r="E238" s="73" t="s">
        <v>458</v>
      </c>
      <c r="F238" s="44" t="s">
        <v>459</v>
      </c>
      <c r="G238" s="44"/>
      <c r="H238" s="44"/>
      <c r="I238" s="44"/>
      <c r="J238" s="44"/>
      <c r="K238" s="44"/>
      <c r="L238" s="44"/>
      <c r="M238" s="44"/>
      <c r="N238" s="44"/>
      <c r="O238" s="44"/>
      <c r="P238" s="50">
        <f t="shared" si="45"/>
        <v>0</v>
      </c>
      <c r="Q238" s="50">
        <f t="shared" si="46"/>
        <v>0</v>
      </c>
      <c r="R238" s="50">
        <f t="shared" si="47"/>
        <v>0</v>
      </c>
      <c r="S238" s="44"/>
      <c r="T238" s="44"/>
      <c r="U238" s="44"/>
      <c r="V238" s="44"/>
      <c r="W238" s="44"/>
      <c r="X238" s="44"/>
      <c r="Y238" s="75"/>
    </row>
    <row r="239" spans="1:25" ht="12.75" customHeight="1" x14ac:dyDescent="0.15">
      <c r="A239" s="72"/>
      <c r="B239" s="44"/>
      <c r="C239" s="44"/>
      <c r="D239" s="54"/>
      <c r="E239" s="73" t="s">
        <v>460</v>
      </c>
      <c r="F239" s="44" t="s">
        <v>461</v>
      </c>
      <c r="G239" s="44"/>
      <c r="H239" s="44"/>
      <c r="I239" s="44"/>
      <c r="J239" s="44"/>
      <c r="K239" s="44"/>
      <c r="L239" s="44"/>
      <c r="M239" s="44"/>
      <c r="N239" s="44"/>
      <c r="O239" s="44"/>
      <c r="P239" s="50">
        <f t="shared" si="45"/>
        <v>0</v>
      </c>
      <c r="Q239" s="50">
        <f t="shared" si="46"/>
        <v>0</v>
      </c>
      <c r="R239" s="50">
        <f t="shared" si="47"/>
        <v>0</v>
      </c>
      <c r="S239" s="44"/>
      <c r="T239" s="44"/>
      <c r="U239" s="44"/>
      <c r="V239" s="44"/>
      <c r="W239" s="44"/>
      <c r="X239" s="44"/>
      <c r="Y239" s="75"/>
    </row>
    <row r="240" spans="1:25" ht="12.75" customHeight="1" x14ac:dyDescent="0.15">
      <c r="A240" s="72"/>
      <c r="B240" s="44"/>
      <c r="C240" s="44"/>
      <c r="D240" s="54"/>
      <c r="E240" s="73" t="s">
        <v>462</v>
      </c>
      <c r="F240" s="44" t="s">
        <v>463</v>
      </c>
      <c r="G240" s="44"/>
      <c r="H240" s="44"/>
      <c r="I240" s="44"/>
      <c r="J240" s="44"/>
      <c r="K240" s="44"/>
      <c r="L240" s="44"/>
      <c r="M240" s="44"/>
      <c r="N240" s="44"/>
      <c r="O240" s="44"/>
      <c r="P240" s="50">
        <f t="shared" si="45"/>
        <v>0</v>
      </c>
      <c r="Q240" s="50">
        <f t="shared" si="46"/>
        <v>0</v>
      </c>
      <c r="R240" s="50">
        <f t="shared" si="47"/>
        <v>0</v>
      </c>
      <c r="S240" s="44"/>
      <c r="T240" s="44"/>
      <c r="U240" s="44"/>
      <c r="V240" s="44"/>
      <c r="W240" s="44"/>
      <c r="X240" s="44"/>
      <c r="Y240" s="75"/>
    </row>
    <row r="241" spans="1:25" s="96" customFormat="1" ht="25.5" customHeight="1" x14ac:dyDescent="0.15">
      <c r="A241" s="144"/>
      <c r="B241" s="146"/>
      <c r="C241" s="146"/>
      <c r="D241" s="147"/>
      <c r="E241" s="117" t="s">
        <v>549</v>
      </c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0">
        <f t="shared" si="45"/>
        <v>0</v>
      </c>
      <c r="Q241" s="50">
        <f t="shared" si="46"/>
        <v>0</v>
      </c>
      <c r="R241" s="50">
        <f t="shared" si="47"/>
        <v>0</v>
      </c>
      <c r="S241" s="55"/>
      <c r="T241" s="55"/>
      <c r="U241" s="55"/>
      <c r="V241" s="55"/>
      <c r="W241" s="55"/>
      <c r="X241" s="55"/>
      <c r="Y241" s="95"/>
    </row>
    <row r="242" spans="1:25" ht="12.75" customHeight="1" x14ac:dyDescent="0.15">
      <c r="A242" s="72"/>
      <c r="B242" s="44"/>
      <c r="C242" s="44"/>
      <c r="D242" s="54"/>
      <c r="E242" s="73" t="s">
        <v>402</v>
      </c>
      <c r="F242" s="44" t="s">
        <v>403</v>
      </c>
      <c r="G242" s="44"/>
      <c r="H242" s="44"/>
      <c r="I242" s="44"/>
      <c r="J242" s="44"/>
      <c r="K242" s="44"/>
      <c r="L242" s="44"/>
      <c r="M242" s="44"/>
      <c r="N242" s="44"/>
      <c r="O242" s="44"/>
      <c r="P242" s="50">
        <f t="shared" si="45"/>
        <v>0</v>
      </c>
      <c r="Q242" s="50">
        <f t="shared" si="46"/>
        <v>0</v>
      </c>
      <c r="R242" s="50">
        <f t="shared" si="47"/>
        <v>0</v>
      </c>
      <c r="S242" s="44"/>
      <c r="T242" s="44"/>
      <c r="U242" s="44"/>
      <c r="V242" s="44"/>
      <c r="W242" s="44"/>
      <c r="X242" s="44"/>
      <c r="Y242" s="75"/>
    </row>
    <row r="243" spans="1:25" s="96" customFormat="1" ht="25.5" customHeight="1" x14ac:dyDescent="0.15">
      <c r="A243" s="144"/>
      <c r="B243" s="146"/>
      <c r="C243" s="146"/>
      <c r="D243" s="147"/>
      <c r="E243" s="117" t="s">
        <v>550</v>
      </c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0">
        <f t="shared" si="45"/>
        <v>0</v>
      </c>
      <c r="Q243" s="50">
        <f t="shared" si="46"/>
        <v>0</v>
      </c>
      <c r="R243" s="50">
        <f t="shared" si="47"/>
        <v>0</v>
      </c>
      <c r="S243" s="55"/>
      <c r="T243" s="55"/>
      <c r="U243" s="55"/>
      <c r="V243" s="55"/>
      <c r="W243" s="55"/>
      <c r="X243" s="55"/>
      <c r="Y243" s="95"/>
    </row>
    <row r="244" spans="1:25" ht="12.75" customHeight="1" x14ac:dyDescent="0.15">
      <c r="A244" s="72"/>
      <c r="B244" s="44"/>
      <c r="C244" s="44"/>
      <c r="D244" s="54"/>
      <c r="E244" s="73" t="s">
        <v>422</v>
      </c>
      <c r="F244" s="44" t="s">
        <v>423</v>
      </c>
      <c r="G244" s="44"/>
      <c r="H244" s="44"/>
      <c r="I244" s="44"/>
      <c r="J244" s="44"/>
      <c r="K244" s="44"/>
      <c r="L244" s="44"/>
      <c r="M244" s="44"/>
      <c r="N244" s="44"/>
      <c r="O244" s="44"/>
      <c r="P244" s="50">
        <f t="shared" si="45"/>
        <v>0</v>
      </c>
      <c r="Q244" s="50">
        <f t="shared" si="46"/>
        <v>0</v>
      </c>
      <c r="R244" s="50">
        <f t="shared" si="47"/>
        <v>0</v>
      </c>
      <c r="S244" s="44"/>
      <c r="T244" s="44"/>
      <c r="U244" s="44"/>
      <c r="V244" s="44"/>
      <c r="W244" s="44"/>
      <c r="X244" s="44"/>
      <c r="Y244" s="75"/>
    </row>
    <row r="245" spans="1:25" s="96" customFormat="1" ht="25.5" customHeight="1" x14ac:dyDescent="0.15">
      <c r="A245" s="144"/>
      <c r="B245" s="146"/>
      <c r="C245" s="146"/>
      <c r="D245" s="147"/>
      <c r="E245" s="117" t="s">
        <v>551</v>
      </c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0">
        <f t="shared" si="45"/>
        <v>0</v>
      </c>
      <c r="Q245" s="50">
        <f t="shared" si="46"/>
        <v>0</v>
      </c>
      <c r="R245" s="50">
        <f t="shared" si="47"/>
        <v>0</v>
      </c>
      <c r="S245" s="55"/>
      <c r="T245" s="55"/>
      <c r="U245" s="55"/>
      <c r="V245" s="55"/>
      <c r="W245" s="55"/>
      <c r="X245" s="55"/>
      <c r="Y245" s="95"/>
    </row>
    <row r="246" spans="1:25" ht="12.75" customHeight="1" x14ac:dyDescent="0.15">
      <c r="A246" s="72"/>
      <c r="B246" s="44"/>
      <c r="C246" s="44"/>
      <c r="D246" s="54"/>
      <c r="E246" s="73" t="s">
        <v>397</v>
      </c>
      <c r="F246" s="44" t="s">
        <v>396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50">
        <f t="shared" si="45"/>
        <v>0</v>
      </c>
      <c r="Q246" s="50">
        <f t="shared" si="46"/>
        <v>0</v>
      </c>
      <c r="R246" s="50">
        <f t="shared" si="47"/>
        <v>0</v>
      </c>
      <c r="S246" s="44"/>
      <c r="T246" s="44"/>
      <c r="U246" s="44"/>
      <c r="V246" s="44"/>
      <c r="W246" s="44"/>
      <c r="X246" s="44"/>
      <c r="Y246" s="75"/>
    </row>
    <row r="247" spans="1:25" ht="12.75" customHeight="1" x14ac:dyDescent="0.15">
      <c r="A247" s="72"/>
      <c r="B247" s="44"/>
      <c r="C247" s="44"/>
      <c r="D247" s="54"/>
      <c r="E247" s="73" t="s">
        <v>402</v>
      </c>
      <c r="F247" s="44" t="s">
        <v>403</v>
      </c>
      <c r="G247" s="44"/>
      <c r="H247" s="44"/>
      <c r="I247" s="44"/>
      <c r="J247" s="44"/>
      <c r="K247" s="44"/>
      <c r="L247" s="44"/>
      <c r="M247" s="44"/>
      <c r="N247" s="44"/>
      <c r="O247" s="44"/>
      <c r="P247" s="50">
        <f t="shared" si="45"/>
        <v>0</v>
      </c>
      <c r="Q247" s="50">
        <f t="shared" si="46"/>
        <v>0</v>
      </c>
      <c r="R247" s="50">
        <f t="shared" si="47"/>
        <v>0</v>
      </c>
      <c r="S247" s="44"/>
      <c r="T247" s="44"/>
      <c r="U247" s="44"/>
      <c r="V247" s="44"/>
      <c r="W247" s="44"/>
      <c r="X247" s="44"/>
      <c r="Y247" s="75"/>
    </row>
    <row r="248" spans="1:25" ht="12.75" customHeight="1" x14ac:dyDescent="0.15">
      <c r="A248" s="72"/>
      <c r="B248" s="44"/>
      <c r="C248" s="44"/>
      <c r="D248" s="54"/>
      <c r="E248" s="73" t="s">
        <v>420</v>
      </c>
      <c r="F248" s="44" t="s">
        <v>421</v>
      </c>
      <c r="G248" s="44"/>
      <c r="H248" s="44"/>
      <c r="I248" s="44"/>
      <c r="J248" s="44"/>
      <c r="K248" s="44"/>
      <c r="L248" s="44"/>
      <c r="M248" s="44"/>
      <c r="N248" s="44"/>
      <c r="O248" s="44"/>
      <c r="P248" s="50">
        <f t="shared" si="45"/>
        <v>0</v>
      </c>
      <c r="Q248" s="50">
        <f t="shared" si="46"/>
        <v>0</v>
      </c>
      <c r="R248" s="50">
        <f t="shared" si="47"/>
        <v>0</v>
      </c>
      <c r="S248" s="44"/>
      <c r="T248" s="44"/>
      <c r="U248" s="44"/>
      <c r="V248" s="44"/>
      <c r="W248" s="44"/>
      <c r="X248" s="44"/>
      <c r="Y248" s="75"/>
    </row>
    <row r="249" spans="1:25" s="96" customFormat="1" ht="25.5" customHeight="1" x14ac:dyDescent="0.15">
      <c r="A249" s="144"/>
      <c r="B249" s="146"/>
      <c r="C249" s="146"/>
      <c r="D249" s="147"/>
      <c r="E249" s="117" t="s">
        <v>552</v>
      </c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0">
        <f t="shared" si="45"/>
        <v>0</v>
      </c>
      <c r="Q249" s="50">
        <f t="shared" si="46"/>
        <v>0</v>
      </c>
      <c r="R249" s="50">
        <f t="shared" si="47"/>
        <v>0</v>
      </c>
      <c r="S249" s="55"/>
      <c r="T249" s="55"/>
      <c r="U249" s="55"/>
      <c r="V249" s="55"/>
      <c r="W249" s="55"/>
      <c r="X249" s="55"/>
      <c r="Y249" s="95"/>
    </row>
    <row r="250" spans="1:25" ht="12.75" customHeight="1" x14ac:dyDescent="0.15">
      <c r="A250" s="72"/>
      <c r="B250" s="44"/>
      <c r="C250" s="44"/>
      <c r="D250" s="54"/>
      <c r="E250" s="73" t="s">
        <v>397</v>
      </c>
      <c r="F250" s="44" t="s">
        <v>396</v>
      </c>
      <c r="G250" s="44"/>
      <c r="H250" s="44"/>
      <c r="I250" s="44"/>
      <c r="J250" s="44"/>
      <c r="K250" s="44"/>
      <c r="L250" s="44"/>
      <c r="M250" s="44"/>
      <c r="N250" s="44"/>
      <c r="O250" s="44"/>
      <c r="P250" s="50">
        <f t="shared" si="45"/>
        <v>0</v>
      </c>
      <c r="Q250" s="50">
        <f t="shared" si="46"/>
        <v>0</v>
      </c>
      <c r="R250" s="50">
        <f t="shared" si="47"/>
        <v>0</v>
      </c>
      <c r="S250" s="44"/>
      <c r="T250" s="44"/>
      <c r="U250" s="44"/>
      <c r="V250" s="44"/>
      <c r="W250" s="44"/>
      <c r="X250" s="44"/>
      <c r="Y250" s="75"/>
    </row>
    <row r="251" spans="1:25" ht="12.75" customHeight="1" x14ac:dyDescent="0.15">
      <c r="A251" s="72"/>
      <c r="B251" s="44"/>
      <c r="C251" s="44"/>
      <c r="D251" s="54"/>
      <c r="E251" s="73" t="s">
        <v>436</v>
      </c>
      <c r="F251" s="44" t="s">
        <v>437</v>
      </c>
      <c r="G251" s="44"/>
      <c r="H251" s="44"/>
      <c r="I251" s="44"/>
      <c r="J251" s="44"/>
      <c r="K251" s="44"/>
      <c r="L251" s="44"/>
      <c r="M251" s="44"/>
      <c r="N251" s="44"/>
      <c r="O251" s="44"/>
      <c r="P251" s="50">
        <f t="shared" si="45"/>
        <v>0</v>
      </c>
      <c r="Q251" s="50">
        <f t="shared" si="46"/>
        <v>0</v>
      </c>
      <c r="R251" s="50">
        <f t="shared" si="47"/>
        <v>0</v>
      </c>
      <c r="S251" s="44"/>
      <c r="T251" s="44"/>
      <c r="U251" s="44"/>
      <c r="V251" s="44"/>
      <c r="W251" s="44"/>
      <c r="X251" s="44"/>
      <c r="Y251" s="75"/>
    </row>
    <row r="252" spans="1:25" s="96" customFormat="1" ht="25.5" customHeight="1" x14ac:dyDescent="0.15">
      <c r="A252" s="144"/>
      <c r="B252" s="146"/>
      <c r="C252" s="146"/>
      <c r="D252" s="147"/>
      <c r="E252" s="117" t="s">
        <v>553</v>
      </c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0">
        <f t="shared" si="45"/>
        <v>0</v>
      </c>
      <c r="Q252" s="50">
        <f t="shared" si="46"/>
        <v>0</v>
      </c>
      <c r="R252" s="50">
        <f t="shared" si="47"/>
        <v>0</v>
      </c>
      <c r="S252" s="55"/>
      <c r="T252" s="55"/>
      <c r="U252" s="55"/>
      <c r="V252" s="55"/>
      <c r="W252" s="55"/>
      <c r="X252" s="55"/>
      <c r="Y252" s="95"/>
    </row>
    <row r="253" spans="1:25" ht="12.75" customHeight="1" x14ac:dyDescent="0.15">
      <c r="A253" s="72"/>
      <c r="B253" s="44"/>
      <c r="C253" s="44"/>
      <c r="D253" s="54"/>
      <c r="E253" s="73" t="s">
        <v>452</v>
      </c>
      <c r="F253" s="44" t="s">
        <v>453</v>
      </c>
      <c r="G253" s="44"/>
      <c r="H253" s="44"/>
      <c r="I253" s="44"/>
      <c r="J253" s="44"/>
      <c r="K253" s="44"/>
      <c r="L253" s="44"/>
      <c r="M253" s="44"/>
      <c r="N253" s="44"/>
      <c r="O253" s="44"/>
      <c r="P253" s="50">
        <f t="shared" si="45"/>
        <v>0</v>
      </c>
      <c r="Q253" s="50">
        <f t="shared" si="46"/>
        <v>0</v>
      </c>
      <c r="R253" s="50">
        <f t="shared" si="47"/>
        <v>0</v>
      </c>
      <c r="S253" s="44"/>
      <c r="T253" s="44"/>
      <c r="U253" s="44"/>
      <c r="V253" s="44"/>
      <c r="W253" s="44"/>
      <c r="X253" s="44"/>
      <c r="Y253" s="75"/>
    </row>
    <row r="254" spans="1:25" s="96" customFormat="1" ht="25.5" customHeight="1" x14ac:dyDescent="0.15">
      <c r="A254" s="144"/>
      <c r="B254" s="146"/>
      <c r="C254" s="146"/>
      <c r="D254" s="147"/>
      <c r="E254" s="117" t="s">
        <v>554</v>
      </c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0">
        <f t="shared" si="45"/>
        <v>0</v>
      </c>
      <c r="Q254" s="50">
        <f t="shared" si="46"/>
        <v>0</v>
      </c>
      <c r="R254" s="50">
        <f t="shared" si="47"/>
        <v>0</v>
      </c>
      <c r="S254" s="55"/>
      <c r="T254" s="55"/>
      <c r="U254" s="55"/>
      <c r="V254" s="55"/>
      <c r="W254" s="55"/>
      <c r="X254" s="55"/>
      <c r="Y254" s="95"/>
    </row>
    <row r="255" spans="1:25" ht="12.75" customHeight="1" x14ac:dyDescent="0.15">
      <c r="A255" s="72"/>
      <c r="B255" s="44"/>
      <c r="C255" s="44"/>
      <c r="D255" s="54"/>
      <c r="E255" s="73" t="s">
        <v>440</v>
      </c>
      <c r="F255" s="44" t="s">
        <v>441</v>
      </c>
      <c r="G255" s="44"/>
      <c r="H255" s="44"/>
      <c r="I255" s="44"/>
      <c r="J255" s="44"/>
      <c r="K255" s="44"/>
      <c r="L255" s="44"/>
      <c r="M255" s="44"/>
      <c r="N255" s="44"/>
      <c r="O255" s="44"/>
      <c r="P255" s="50">
        <f t="shared" si="45"/>
        <v>0</v>
      </c>
      <c r="Q255" s="50">
        <f t="shared" si="46"/>
        <v>0</v>
      </c>
      <c r="R255" s="50">
        <f t="shared" si="47"/>
        <v>0</v>
      </c>
      <c r="S255" s="44"/>
      <c r="T255" s="44"/>
      <c r="U255" s="44"/>
      <c r="V255" s="44"/>
      <c r="W255" s="44"/>
      <c r="X255" s="44"/>
      <c r="Y255" s="75"/>
    </row>
    <row r="256" spans="1:25" s="96" customFormat="1" ht="25.5" customHeight="1" x14ac:dyDescent="0.15">
      <c r="A256" s="144"/>
      <c r="B256" s="146"/>
      <c r="C256" s="146"/>
      <c r="D256" s="147"/>
      <c r="E256" s="117" t="s">
        <v>555</v>
      </c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0">
        <f t="shared" si="45"/>
        <v>0</v>
      </c>
      <c r="Q256" s="50">
        <f t="shared" si="46"/>
        <v>0</v>
      </c>
      <c r="R256" s="50">
        <f t="shared" si="47"/>
        <v>0</v>
      </c>
      <c r="S256" s="55"/>
      <c r="T256" s="55"/>
      <c r="U256" s="55"/>
      <c r="V256" s="55"/>
      <c r="W256" s="55"/>
      <c r="X256" s="55"/>
      <c r="Y256" s="95"/>
    </row>
    <row r="257" spans="1:25" ht="12.75" customHeight="1" x14ac:dyDescent="0.15">
      <c r="A257" s="72"/>
      <c r="B257" s="44"/>
      <c r="C257" s="44"/>
      <c r="D257" s="54"/>
      <c r="E257" s="73" t="s">
        <v>440</v>
      </c>
      <c r="F257" s="44" t="s">
        <v>441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50">
        <f t="shared" si="45"/>
        <v>0</v>
      </c>
      <c r="Q257" s="50">
        <f t="shared" si="46"/>
        <v>0</v>
      </c>
      <c r="R257" s="50">
        <f t="shared" si="47"/>
        <v>0</v>
      </c>
      <c r="S257" s="44"/>
      <c r="T257" s="44"/>
      <c r="U257" s="44"/>
      <c r="V257" s="44"/>
      <c r="W257" s="44"/>
      <c r="X257" s="44"/>
      <c r="Y257" s="75"/>
    </row>
    <row r="258" spans="1:25" s="96" customFormat="1" ht="25.5" customHeight="1" x14ac:dyDescent="0.15">
      <c r="A258" s="144" t="s">
        <v>256</v>
      </c>
      <c r="B258" s="146" t="s">
        <v>257</v>
      </c>
      <c r="C258" s="146" t="s">
        <v>192</v>
      </c>
      <c r="D258" s="147" t="s">
        <v>192</v>
      </c>
      <c r="E258" s="117" t="s">
        <v>258</v>
      </c>
      <c r="F258" s="55"/>
      <c r="G258" s="64">
        <f t="shared" ref="G258:L258" si="50">+G260+G322</f>
        <v>709234.66800000006</v>
      </c>
      <c r="H258" s="64">
        <f t="shared" si="50"/>
        <v>159641.01400000002</v>
      </c>
      <c r="I258" s="64">
        <f t="shared" si="50"/>
        <v>549593.65399999998</v>
      </c>
      <c r="J258" s="64">
        <f t="shared" si="50"/>
        <v>536390</v>
      </c>
      <c r="K258" s="64">
        <f t="shared" si="50"/>
        <v>164390</v>
      </c>
      <c r="L258" s="64">
        <f t="shared" si="50"/>
        <v>372000</v>
      </c>
      <c r="M258" s="64">
        <f t="shared" ref="M258:O258" si="51">+M260+M322</f>
        <v>198000</v>
      </c>
      <c r="N258" s="64">
        <f t="shared" si="51"/>
        <v>160000</v>
      </c>
      <c r="O258" s="64">
        <f t="shared" si="51"/>
        <v>38000</v>
      </c>
      <c r="P258" s="50">
        <f t="shared" si="45"/>
        <v>-338390</v>
      </c>
      <c r="Q258" s="50">
        <f t="shared" si="46"/>
        <v>-4390</v>
      </c>
      <c r="R258" s="50">
        <f t="shared" si="47"/>
        <v>-334000</v>
      </c>
      <c r="S258" s="64">
        <f t="shared" ref="S258:X258" si="52">+S260+S322</f>
        <v>532000</v>
      </c>
      <c r="T258" s="64">
        <f t="shared" si="52"/>
        <v>160000</v>
      </c>
      <c r="U258" s="64">
        <f t="shared" si="52"/>
        <v>372000</v>
      </c>
      <c r="V258" s="64">
        <f t="shared" si="52"/>
        <v>532000</v>
      </c>
      <c r="W258" s="64">
        <f t="shared" si="52"/>
        <v>160000</v>
      </c>
      <c r="X258" s="64">
        <f t="shared" si="52"/>
        <v>372000</v>
      </c>
      <c r="Y258" s="64">
        <f t="shared" ref="Y258" si="53">+Y260+Y322</f>
        <v>0</v>
      </c>
    </row>
    <row r="259" spans="1:25" ht="12.75" customHeight="1" x14ac:dyDescent="0.15">
      <c r="A259" s="72"/>
      <c r="B259" s="44"/>
      <c r="C259" s="44"/>
      <c r="D259" s="54"/>
      <c r="E259" s="73" t="s">
        <v>5</v>
      </c>
      <c r="F259" s="54"/>
      <c r="G259" s="65"/>
      <c r="H259" s="65"/>
      <c r="I259" s="65"/>
      <c r="J259" s="54"/>
      <c r="K259" s="54"/>
      <c r="L259" s="54"/>
      <c r="M259" s="54"/>
      <c r="N259" s="54"/>
      <c r="O259" s="54"/>
      <c r="P259" s="50">
        <f t="shared" si="45"/>
        <v>0</v>
      </c>
      <c r="Q259" s="50">
        <f t="shared" si="46"/>
        <v>0</v>
      </c>
      <c r="R259" s="50">
        <f t="shared" si="47"/>
        <v>0</v>
      </c>
      <c r="S259" s="54"/>
      <c r="T259" s="54"/>
      <c r="U259" s="54"/>
      <c r="V259" s="54"/>
      <c r="W259" s="54"/>
      <c r="X259" s="54"/>
      <c r="Y259" s="75"/>
    </row>
    <row r="260" spans="1:25" s="96" customFormat="1" ht="25.5" customHeight="1" x14ac:dyDescent="0.15">
      <c r="A260" s="144" t="s">
        <v>259</v>
      </c>
      <c r="B260" s="146" t="s">
        <v>257</v>
      </c>
      <c r="C260" s="146" t="s">
        <v>195</v>
      </c>
      <c r="D260" s="147" t="s">
        <v>192</v>
      </c>
      <c r="E260" s="117" t="s">
        <v>260</v>
      </c>
      <c r="F260" s="55"/>
      <c r="G260" s="64">
        <f>+G262</f>
        <v>606349.68400000001</v>
      </c>
      <c r="H260" s="64">
        <f t="shared" ref="H260:Y260" si="54">+H262</f>
        <v>155648.01400000002</v>
      </c>
      <c r="I260" s="64">
        <f t="shared" si="54"/>
        <v>450701.67</v>
      </c>
      <c r="J260" s="64">
        <f t="shared" si="54"/>
        <v>480000</v>
      </c>
      <c r="K260" s="64">
        <f t="shared" si="54"/>
        <v>145000</v>
      </c>
      <c r="L260" s="64">
        <f t="shared" si="54"/>
        <v>335000</v>
      </c>
      <c r="M260" s="64">
        <f t="shared" ref="M260:O260" si="55">+M262</f>
        <v>141610</v>
      </c>
      <c r="N260" s="64">
        <f t="shared" si="55"/>
        <v>140610</v>
      </c>
      <c r="O260" s="64">
        <f t="shared" si="55"/>
        <v>1000</v>
      </c>
      <c r="P260" s="50">
        <f t="shared" si="45"/>
        <v>-338390</v>
      </c>
      <c r="Q260" s="50">
        <f t="shared" si="46"/>
        <v>-4390</v>
      </c>
      <c r="R260" s="50">
        <f t="shared" si="47"/>
        <v>-334000</v>
      </c>
      <c r="S260" s="64">
        <f t="shared" ref="S260:X260" si="56">+S262</f>
        <v>475610</v>
      </c>
      <c r="T260" s="64">
        <f t="shared" si="56"/>
        <v>140610</v>
      </c>
      <c r="U260" s="64">
        <f t="shared" si="56"/>
        <v>335000</v>
      </c>
      <c r="V260" s="64">
        <f t="shared" si="56"/>
        <v>475610</v>
      </c>
      <c r="W260" s="64">
        <f t="shared" si="56"/>
        <v>140610</v>
      </c>
      <c r="X260" s="64">
        <f t="shared" si="56"/>
        <v>335000</v>
      </c>
      <c r="Y260" s="64">
        <f t="shared" si="54"/>
        <v>0</v>
      </c>
    </row>
    <row r="261" spans="1:25" ht="12.75" customHeight="1" x14ac:dyDescent="0.15">
      <c r="A261" s="72"/>
      <c r="B261" s="44"/>
      <c r="C261" s="44"/>
      <c r="D261" s="54"/>
      <c r="E261" s="73" t="s">
        <v>197</v>
      </c>
      <c r="F261" s="54"/>
      <c r="G261" s="65"/>
      <c r="H261" s="65"/>
      <c r="I261" s="65"/>
      <c r="J261" s="54"/>
      <c r="K261" s="54"/>
      <c r="L261" s="54"/>
      <c r="M261" s="54"/>
      <c r="N261" s="54"/>
      <c r="O261" s="54"/>
      <c r="P261" s="50">
        <f t="shared" si="45"/>
        <v>0</v>
      </c>
      <c r="Q261" s="50">
        <f t="shared" si="46"/>
        <v>0</v>
      </c>
      <c r="R261" s="50">
        <f t="shared" si="47"/>
        <v>0</v>
      </c>
      <c r="S261" s="54"/>
      <c r="T261" s="54"/>
      <c r="U261" s="54"/>
      <c r="V261" s="54"/>
      <c r="W261" s="54"/>
      <c r="X261" s="54"/>
      <c r="Y261" s="75"/>
    </row>
    <row r="262" spans="1:25" ht="12.75" customHeight="1" x14ac:dyDescent="0.15">
      <c r="A262" s="72" t="s">
        <v>261</v>
      </c>
      <c r="B262" s="44" t="s">
        <v>257</v>
      </c>
      <c r="C262" s="44" t="s">
        <v>195</v>
      </c>
      <c r="D262" s="44" t="s">
        <v>195</v>
      </c>
      <c r="E262" s="73" t="s">
        <v>260</v>
      </c>
      <c r="F262" s="54"/>
      <c r="G262" s="52">
        <f t="shared" ref="G262:Y262" si="57">+G265+G266+G267+G268+G269+G270+G271+G272+G273+G274+G275+G276+G277+G278+G279+G280+G281+G282+G283</f>
        <v>606349.68400000001</v>
      </c>
      <c r="H262" s="52">
        <f t="shared" si="57"/>
        <v>155648.01400000002</v>
      </c>
      <c r="I262" s="52">
        <f t="shared" si="57"/>
        <v>450701.67</v>
      </c>
      <c r="J262" s="52">
        <f t="shared" si="57"/>
        <v>480000</v>
      </c>
      <c r="K262" s="52">
        <f t="shared" si="57"/>
        <v>145000</v>
      </c>
      <c r="L262" s="52">
        <f t="shared" si="57"/>
        <v>335000</v>
      </c>
      <c r="M262" s="52">
        <f t="shared" ref="M262:O262" si="58">+M265+M266+M267+M268+M269+M270+M271+M272+M273+M274+M275+M276+M277+M278+M279+M280+M281+M282+M283</f>
        <v>141610</v>
      </c>
      <c r="N262" s="52">
        <f t="shared" si="58"/>
        <v>140610</v>
      </c>
      <c r="O262" s="52">
        <f t="shared" si="58"/>
        <v>1000</v>
      </c>
      <c r="P262" s="50">
        <f t="shared" si="45"/>
        <v>-338390</v>
      </c>
      <c r="Q262" s="50">
        <f t="shared" si="46"/>
        <v>-4390</v>
      </c>
      <c r="R262" s="50">
        <f t="shared" si="47"/>
        <v>-334000</v>
      </c>
      <c r="S262" s="52">
        <f t="shared" si="57"/>
        <v>475610</v>
      </c>
      <c r="T262" s="52">
        <f t="shared" si="57"/>
        <v>140610</v>
      </c>
      <c r="U262" s="52">
        <f t="shared" si="57"/>
        <v>335000</v>
      </c>
      <c r="V262" s="52">
        <f t="shared" si="57"/>
        <v>475610</v>
      </c>
      <c r="W262" s="52">
        <f t="shared" si="57"/>
        <v>140610</v>
      </c>
      <c r="X262" s="52">
        <f t="shared" si="57"/>
        <v>335000</v>
      </c>
      <c r="Y262" s="52">
        <f t="shared" si="57"/>
        <v>0</v>
      </c>
    </row>
    <row r="263" spans="1:25" ht="12.75" customHeight="1" x14ac:dyDescent="0.15">
      <c r="A263" s="72"/>
      <c r="B263" s="44"/>
      <c r="C263" s="44"/>
      <c r="D263" s="54"/>
      <c r="E263" s="73" t="s">
        <v>5</v>
      </c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0">
        <f t="shared" ref="P263:P326" si="59">+M263-J263</f>
        <v>0</v>
      </c>
      <c r="Q263" s="50">
        <f t="shared" ref="Q263:Q326" si="60">+N263-K263</f>
        <v>0</v>
      </c>
      <c r="R263" s="50">
        <f t="shared" ref="R263:R326" si="61">+O263-L263</f>
        <v>0</v>
      </c>
      <c r="S263" s="54"/>
      <c r="T263" s="54"/>
      <c r="U263" s="54"/>
      <c r="V263" s="54"/>
      <c r="W263" s="54"/>
      <c r="X263" s="54"/>
      <c r="Y263" s="75"/>
    </row>
    <row r="264" spans="1:25" s="96" customFormat="1" ht="25.5" customHeight="1" x14ac:dyDescent="0.15">
      <c r="A264" s="144"/>
      <c r="B264" s="146"/>
      <c r="C264" s="146"/>
      <c r="D264" s="147"/>
      <c r="E264" s="117" t="s">
        <v>556</v>
      </c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0">
        <f t="shared" si="59"/>
        <v>0</v>
      </c>
      <c r="Q264" s="50">
        <f t="shared" si="60"/>
        <v>0</v>
      </c>
      <c r="R264" s="50">
        <f t="shared" si="61"/>
        <v>0</v>
      </c>
      <c r="S264" s="55"/>
      <c r="T264" s="55"/>
      <c r="U264" s="55"/>
      <c r="V264" s="55"/>
      <c r="W264" s="55"/>
      <c r="X264" s="55"/>
      <c r="Y264" s="95"/>
    </row>
    <row r="265" spans="1:25" ht="12.75" customHeight="1" x14ac:dyDescent="0.15">
      <c r="A265" s="72"/>
      <c r="B265" s="44"/>
      <c r="C265" s="44"/>
      <c r="D265" s="54"/>
      <c r="E265" s="73" t="s">
        <v>373</v>
      </c>
      <c r="F265" s="44" t="s">
        <v>372</v>
      </c>
      <c r="G265" s="109">
        <f>+H265+I265</f>
        <v>51291.3</v>
      </c>
      <c r="H265" s="108">
        <v>51291.3</v>
      </c>
      <c r="I265" s="44"/>
      <c r="J265" s="106">
        <f t="shared" ref="J265:J281" si="62">+K265+L265</f>
        <v>58000</v>
      </c>
      <c r="K265" s="106">
        <v>58000</v>
      </c>
      <c r="L265" s="44"/>
      <c r="M265" s="106">
        <f t="shared" ref="M265:M281" si="63">+N265+O265</f>
        <v>55000</v>
      </c>
      <c r="N265" s="106">
        <v>55000</v>
      </c>
      <c r="O265" s="44"/>
      <c r="P265" s="50">
        <f t="shared" si="59"/>
        <v>-3000</v>
      </c>
      <c r="Q265" s="50">
        <f t="shared" si="60"/>
        <v>-3000</v>
      </c>
      <c r="R265" s="50">
        <f t="shared" si="61"/>
        <v>0</v>
      </c>
      <c r="S265" s="106">
        <f t="shared" ref="S265:S281" si="64">+T265+U265</f>
        <v>55000</v>
      </c>
      <c r="T265" s="106">
        <v>55000</v>
      </c>
      <c r="U265" s="44"/>
      <c r="V265" s="106">
        <f t="shared" ref="V265:V281" si="65">+W265+X265</f>
        <v>55000</v>
      </c>
      <c r="W265" s="106">
        <v>55000</v>
      </c>
      <c r="X265" s="44"/>
      <c r="Y265" s="75"/>
    </row>
    <row r="266" spans="1:25" ht="27" customHeight="1" x14ac:dyDescent="0.15">
      <c r="A266" s="72"/>
      <c r="B266" s="44"/>
      <c r="C266" s="44"/>
      <c r="D266" s="54"/>
      <c r="E266" s="73" t="s">
        <v>657</v>
      </c>
      <c r="F266" s="44">
        <v>4115</v>
      </c>
      <c r="G266" s="109">
        <f t="shared" ref="G266:G283" si="66">+H266+I266</f>
        <v>10585.507</v>
      </c>
      <c r="H266" s="108">
        <v>10585.507</v>
      </c>
      <c r="I266" s="44"/>
      <c r="J266" s="34">
        <f t="shared" si="62"/>
        <v>15700</v>
      </c>
      <c r="K266" s="34">
        <v>15700</v>
      </c>
      <c r="L266" s="44"/>
      <c r="M266" s="34">
        <f t="shared" si="63"/>
        <v>15610</v>
      </c>
      <c r="N266" s="34">
        <v>15610</v>
      </c>
      <c r="O266" s="44"/>
      <c r="P266" s="50">
        <f t="shared" si="59"/>
        <v>-90</v>
      </c>
      <c r="Q266" s="50">
        <f t="shared" si="60"/>
        <v>-90</v>
      </c>
      <c r="R266" s="50">
        <f t="shared" si="61"/>
        <v>0</v>
      </c>
      <c r="S266" s="34">
        <f t="shared" si="64"/>
        <v>15610</v>
      </c>
      <c r="T266" s="34">
        <v>15610</v>
      </c>
      <c r="U266" s="44"/>
      <c r="V266" s="34">
        <f t="shared" si="65"/>
        <v>15610</v>
      </c>
      <c r="W266" s="34">
        <v>15610</v>
      </c>
      <c r="X266" s="44"/>
      <c r="Y266" s="75"/>
    </row>
    <row r="267" spans="1:25" ht="12.75" customHeight="1" x14ac:dyDescent="0.15">
      <c r="A267" s="72"/>
      <c r="B267" s="44"/>
      <c r="C267" s="44"/>
      <c r="D267" s="54"/>
      <c r="E267" s="73" t="s">
        <v>379</v>
      </c>
      <c r="F267" s="44" t="s">
        <v>378</v>
      </c>
      <c r="G267" s="109">
        <f t="shared" si="66"/>
        <v>68279.778000000006</v>
      </c>
      <c r="H267" s="108">
        <v>68279.778000000006</v>
      </c>
      <c r="I267" s="44"/>
      <c r="J267" s="106">
        <f t="shared" si="62"/>
        <v>68000</v>
      </c>
      <c r="K267" s="106">
        <v>68000</v>
      </c>
      <c r="L267" s="44"/>
      <c r="M267" s="106">
        <f t="shared" si="63"/>
        <v>68000</v>
      </c>
      <c r="N267" s="106">
        <v>68000</v>
      </c>
      <c r="O267" s="44"/>
      <c r="P267" s="50">
        <f t="shared" si="59"/>
        <v>0</v>
      </c>
      <c r="Q267" s="50">
        <f t="shared" si="60"/>
        <v>0</v>
      </c>
      <c r="R267" s="50">
        <f t="shared" si="61"/>
        <v>0</v>
      </c>
      <c r="S267" s="106">
        <f t="shared" si="64"/>
        <v>68000</v>
      </c>
      <c r="T267" s="106">
        <v>68000</v>
      </c>
      <c r="U267" s="44"/>
      <c r="V267" s="106">
        <f t="shared" si="65"/>
        <v>68000</v>
      </c>
      <c r="W267" s="106">
        <v>68000</v>
      </c>
      <c r="X267" s="44"/>
      <c r="Y267" s="75"/>
    </row>
    <row r="268" spans="1:25" ht="12.75" customHeight="1" x14ac:dyDescent="0.15">
      <c r="A268" s="72"/>
      <c r="B268" s="44"/>
      <c r="C268" s="44"/>
      <c r="D268" s="54"/>
      <c r="E268" s="73" t="s">
        <v>381</v>
      </c>
      <c r="F268" s="44" t="s">
        <v>380</v>
      </c>
      <c r="G268" s="109">
        <f t="shared" si="66"/>
        <v>0</v>
      </c>
      <c r="H268" s="44"/>
      <c r="I268" s="44"/>
      <c r="J268" s="106">
        <f t="shared" si="62"/>
        <v>0</v>
      </c>
      <c r="K268" s="106"/>
      <c r="L268" s="44"/>
      <c r="M268" s="106">
        <f t="shared" si="63"/>
        <v>0</v>
      </c>
      <c r="N268" s="106"/>
      <c r="O268" s="44"/>
      <c r="P268" s="50">
        <f t="shared" si="59"/>
        <v>0</v>
      </c>
      <c r="Q268" s="50">
        <f t="shared" si="60"/>
        <v>0</v>
      </c>
      <c r="R268" s="50">
        <f t="shared" si="61"/>
        <v>0</v>
      </c>
      <c r="S268" s="106">
        <f t="shared" si="64"/>
        <v>0</v>
      </c>
      <c r="T268" s="106"/>
      <c r="U268" s="44"/>
      <c r="V268" s="106">
        <f t="shared" si="65"/>
        <v>0</v>
      </c>
      <c r="W268" s="106"/>
      <c r="X268" s="44"/>
      <c r="Y268" s="75"/>
    </row>
    <row r="269" spans="1:25" ht="12.75" customHeight="1" x14ac:dyDescent="0.15">
      <c r="A269" s="72"/>
      <c r="B269" s="44"/>
      <c r="C269" s="44"/>
      <c r="D269" s="54"/>
      <c r="E269" s="73" t="s">
        <v>383</v>
      </c>
      <c r="F269" s="44" t="s">
        <v>382</v>
      </c>
      <c r="G269" s="109">
        <f t="shared" si="66"/>
        <v>0</v>
      </c>
      <c r="H269" s="44"/>
      <c r="I269" s="44"/>
      <c r="J269" s="106">
        <f t="shared" si="62"/>
        <v>0</v>
      </c>
      <c r="K269" s="106"/>
      <c r="L269" s="44"/>
      <c r="M269" s="106">
        <f t="shared" si="63"/>
        <v>0</v>
      </c>
      <c r="N269" s="106"/>
      <c r="O269" s="44"/>
      <c r="P269" s="50">
        <f t="shared" si="59"/>
        <v>0</v>
      </c>
      <c r="Q269" s="50">
        <f t="shared" si="60"/>
        <v>0</v>
      </c>
      <c r="R269" s="50">
        <f t="shared" si="61"/>
        <v>0</v>
      </c>
      <c r="S269" s="106">
        <f t="shared" si="64"/>
        <v>0</v>
      </c>
      <c r="T269" s="106"/>
      <c r="U269" s="44"/>
      <c r="V269" s="106">
        <f t="shared" si="65"/>
        <v>0</v>
      </c>
      <c r="W269" s="106"/>
      <c r="X269" s="44"/>
      <c r="Y269" s="75"/>
    </row>
    <row r="270" spans="1:25" ht="12.75" customHeight="1" x14ac:dyDescent="0.15">
      <c r="A270" s="72"/>
      <c r="B270" s="44"/>
      <c r="C270" s="44"/>
      <c r="D270" s="54"/>
      <c r="E270" s="73" t="s">
        <v>669</v>
      </c>
      <c r="F270" s="44" t="s">
        <v>384</v>
      </c>
      <c r="G270" s="109">
        <f t="shared" si="66"/>
        <v>0</v>
      </c>
      <c r="H270" s="44"/>
      <c r="I270" s="44"/>
      <c r="J270" s="106">
        <f t="shared" si="62"/>
        <v>300</v>
      </c>
      <c r="K270" s="106">
        <v>300</v>
      </c>
      <c r="L270" s="44"/>
      <c r="M270" s="106">
        <f t="shared" si="63"/>
        <v>0</v>
      </c>
      <c r="N270" s="106">
        <v>0</v>
      </c>
      <c r="O270" s="44"/>
      <c r="P270" s="50">
        <f t="shared" si="59"/>
        <v>-300</v>
      </c>
      <c r="Q270" s="50">
        <f t="shared" si="60"/>
        <v>-300</v>
      </c>
      <c r="R270" s="50">
        <f t="shared" si="61"/>
        <v>0</v>
      </c>
      <c r="S270" s="106">
        <f t="shared" si="64"/>
        <v>0</v>
      </c>
      <c r="T270" s="106">
        <v>0</v>
      </c>
      <c r="U270" s="44"/>
      <c r="V270" s="106">
        <f t="shared" si="65"/>
        <v>0</v>
      </c>
      <c r="W270" s="106">
        <v>0</v>
      </c>
      <c r="X270" s="44"/>
      <c r="Y270" s="75"/>
    </row>
    <row r="271" spans="1:25" ht="12.75" customHeight="1" x14ac:dyDescent="0.15">
      <c r="A271" s="72"/>
      <c r="B271" s="44"/>
      <c r="C271" s="44"/>
      <c r="D271" s="54"/>
      <c r="E271" s="73" t="s">
        <v>393</v>
      </c>
      <c r="F271" s="44" t="s">
        <v>392</v>
      </c>
      <c r="G271" s="109">
        <f t="shared" si="66"/>
        <v>0</v>
      </c>
      <c r="H271" s="44"/>
      <c r="I271" s="44"/>
      <c r="J271" s="106">
        <f t="shared" si="62"/>
        <v>0</v>
      </c>
      <c r="K271" s="106"/>
      <c r="L271" s="44"/>
      <c r="M271" s="106">
        <f t="shared" si="63"/>
        <v>0</v>
      </c>
      <c r="N271" s="106"/>
      <c r="O271" s="44"/>
      <c r="P271" s="50">
        <f t="shared" si="59"/>
        <v>0</v>
      </c>
      <c r="Q271" s="50">
        <f t="shared" si="60"/>
        <v>0</v>
      </c>
      <c r="R271" s="50">
        <f t="shared" si="61"/>
        <v>0</v>
      </c>
      <c r="S271" s="106">
        <f t="shared" si="64"/>
        <v>0</v>
      </c>
      <c r="T271" s="106"/>
      <c r="U271" s="44"/>
      <c r="V271" s="106">
        <f t="shared" si="65"/>
        <v>0</v>
      </c>
      <c r="W271" s="106"/>
      <c r="X271" s="44"/>
      <c r="Y271" s="75"/>
    </row>
    <row r="272" spans="1:25" ht="12.75" customHeight="1" x14ac:dyDescent="0.15">
      <c r="A272" s="72"/>
      <c r="B272" s="44"/>
      <c r="C272" s="44"/>
      <c r="D272" s="54"/>
      <c r="E272" s="73" t="s">
        <v>402</v>
      </c>
      <c r="F272" s="44" t="s">
        <v>403</v>
      </c>
      <c r="G272" s="109">
        <f t="shared" si="66"/>
        <v>499.5</v>
      </c>
      <c r="H272" s="46">
        <v>499.5</v>
      </c>
      <c r="I272" s="44"/>
      <c r="J272" s="106">
        <f t="shared" si="62"/>
        <v>0</v>
      </c>
      <c r="K272" s="106"/>
      <c r="L272" s="44"/>
      <c r="M272" s="106">
        <f t="shared" si="63"/>
        <v>0</v>
      </c>
      <c r="N272" s="106"/>
      <c r="O272" s="44"/>
      <c r="P272" s="50">
        <f t="shared" si="59"/>
        <v>0</v>
      </c>
      <c r="Q272" s="50">
        <f t="shared" si="60"/>
        <v>0</v>
      </c>
      <c r="R272" s="50">
        <f t="shared" si="61"/>
        <v>0</v>
      </c>
      <c r="S272" s="106">
        <f t="shared" si="64"/>
        <v>0</v>
      </c>
      <c r="T272" s="106"/>
      <c r="U272" s="44"/>
      <c r="V272" s="106">
        <f t="shared" si="65"/>
        <v>0</v>
      </c>
      <c r="W272" s="106"/>
      <c r="X272" s="44"/>
      <c r="Y272" s="75"/>
    </row>
    <row r="273" spans="1:25" ht="12.75" customHeight="1" x14ac:dyDescent="0.15">
      <c r="A273" s="72"/>
      <c r="B273" s="44"/>
      <c r="C273" s="44"/>
      <c r="D273" s="54"/>
      <c r="E273" s="73" t="s">
        <v>405</v>
      </c>
      <c r="F273" s="44" t="s">
        <v>404</v>
      </c>
      <c r="G273" s="109">
        <f t="shared" si="66"/>
        <v>165</v>
      </c>
      <c r="H273" s="46">
        <v>165</v>
      </c>
      <c r="I273" s="44"/>
      <c r="J273" s="106">
        <f t="shared" si="62"/>
        <v>0</v>
      </c>
      <c r="K273" s="106"/>
      <c r="L273" s="44"/>
      <c r="M273" s="106">
        <f t="shared" si="63"/>
        <v>0</v>
      </c>
      <c r="N273" s="106"/>
      <c r="O273" s="44"/>
      <c r="P273" s="50">
        <f t="shared" si="59"/>
        <v>0</v>
      </c>
      <c r="Q273" s="50">
        <f t="shared" si="60"/>
        <v>0</v>
      </c>
      <c r="R273" s="50">
        <f t="shared" si="61"/>
        <v>0</v>
      </c>
      <c r="S273" s="106">
        <f t="shared" si="64"/>
        <v>0</v>
      </c>
      <c r="T273" s="106"/>
      <c r="U273" s="44"/>
      <c r="V273" s="106">
        <f t="shared" si="65"/>
        <v>0</v>
      </c>
      <c r="W273" s="106"/>
      <c r="X273" s="44"/>
      <c r="Y273" s="75"/>
    </row>
    <row r="274" spans="1:25" ht="12.75" customHeight="1" x14ac:dyDescent="0.15">
      <c r="A274" s="72"/>
      <c r="B274" s="44"/>
      <c r="C274" s="44"/>
      <c r="D274" s="54"/>
      <c r="E274" s="73" t="s">
        <v>409</v>
      </c>
      <c r="F274" s="44" t="s">
        <v>408</v>
      </c>
      <c r="G274" s="109">
        <f t="shared" si="66"/>
        <v>0</v>
      </c>
      <c r="H274" s="44"/>
      <c r="I274" s="44"/>
      <c r="J274" s="106">
        <f t="shared" si="62"/>
        <v>0</v>
      </c>
      <c r="K274" s="106"/>
      <c r="L274" s="44"/>
      <c r="M274" s="106">
        <f t="shared" si="63"/>
        <v>0</v>
      </c>
      <c r="N274" s="106"/>
      <c r="O274" s="44"/>
      <c r="P274" s="50">
        <f t="shared" si="59"/>
        <v>0</v>
      </c>
      <c r="Q274" s="50">
        <f t="shared" si="60"/>
        <v>0</v>
      </c>
      <c r="R274" s="50">
        <f t="shared" si="61"/>
        <v>0</v>
      </c>
      <c r="S274" s="106">
        <f t="shared" si="64"/>
        <v>0</v>
      </c>
      <c r="T274" s="106"/>
      <c r="U274" s="44"/>
      <c r="V274" s="106">
        <f t="shared" si="65"/>
        <v>0</v>
      </c>
      <c r="W274" s="106"/>
      <c r="X274" s="44"/>
      <c r="Y274" s="75"/>
    </row>
    <row r="275" spans="1:25" ht="12.75" customHeight="1" x14ac:dyDescent="0.15">
      <c r="A275" s="72"/>
      <c r="B275" s="44"/>
      <c r="C275" s="44"/>
      <c r="D275" s="54"/>
      <c r="E275" s="73" t="s">
        <v>411</v>
      </c>
      <c r="F275" s="44" t="s">
        <v>410</v>
      </c>
      <c r="G275" s="109">
        <f t="shared" si="66"/>
        <v>0</v>
      </c>
      <c r="H275" s="44"/>
      <c r="I275" s="44"/>
      <c r="J275" s="106">
        <f t="shared" si="62"/>
        <v>0</v>
      </c>
      <c r="K275" s="106"/>
      <c r="L275" s="44"/>
      <c r="M275" s="106">
        <f t="shared" si="63"/>
        <v>0</v>
      </c>
      <c r="N275" s="106"/>
      <c r="O275" s="44"/>
      <c r="P275" s="50">
        <f t="shared" si="59"/>
        <v>0</v>
      </c>
      <c r="Q275" s="50">
        <f t="shared" si="60"/>
        <v>0</v>
      </c>
      <c r="R275" s="50">
        <f t="shared" si="61"/>
        <v>0</v>
      </c>
      <c r="S275" s="106">
        <f t="shared" si="64"/>
        <v>0</v>
      </c>
      <c r="T275" s="106"/>
      <c r="U275" s="44"/>
      <c r="V275" s="106">
        <f t="shared" si="65"/>
        <v>0</v>
      </c>
      <c r="W275" s="106"/>
      <c r="X275" s="44"/>
      <c r="Y275" s="75"/>
    </row>
    <row r="276" spans="1:25" ht="12.75" customHeight="1" x14ac:dyDescent="0.15">
      <c r="A276" s="72"/>
      <c r="B276" s="44"/>
      <c r="C276" s="44"/>
      <c r="D276" s="54"/>
      <c r="E276" s="73" t="s">
        <v>413</v>
      </c>
      <c r="F276" s="44" t="s">
        <v>412</v>
      </c>
      <c r="G276" s="109">
        <f t="shared" si="66"/>
        <v>831.03</v>
      </c>
      <c r="H276" s="108">
        <v>831.03</v>
      </c>
      <c r="I276" s="44"/>
      <c r="J276" s="106">
        <f t="shared" si="62"/>
        <v>900</v>
      </c>
      <c r="K276" s="106">
        <v>900</v>
      </c>
      <c r="L276" s="44"/>
      <c r="M276" s="106">
        <f t="shared" si="63"/>
        <v>900</v>
      </c>
      <c r="N276" s="106">
        <v>900</v>
      </c>
      <c r="O276" s="44"/>
      <c r="P276" s="50">
        <f t="shared" si="59"/>
        <v>0</v>
      </c>
      <c r="Q276" s="50">
        <f t="shared" si="60"/>
        <v>0</v>
      </c>
      <c r="R276" s="50">
        <f t="shared" si="61"/>
        <v>0</v>
      </c>
      <c r="S276" s="106">
        <f t="shared" si="64"/>
        <v>900</v>
      </c>
      <c r="T276" s="106">
        <v>900</v>
      </c>
      <c r="U276" s="44"/>
      <c r="V276" s="106">
        <f t="shared" si="65"/>
        <v>900</v>
      </c>
      <c r="W276" s="106">
        <v>900</v>
      </c>
      <c r="X276" s="44"/>
      <c r="Y276" s="75"/>
    </row>
    <row r="277" spans="1:25" ht="12.75" customHeight="1" x14ac:dyDescent="0.15">
      <c r="A277" s="72"/>
      <c r="B277" s="44"/>
      <c r="C277" s="44"/>
      <c r="D277" s="54"/>
      <c r="E277" s="73" t="s">
        <v>415</v>
      </c>
      <c r="F277" s="44" t="s">
        <v>414</v>
      </c>
      <c r="G277" s="109">
        <f t="shared" si="66"/>
        <v>0</v>
      </c>
      <c r="H277" s="112"/>
      <c r="I277" s="44"/>
      <c r="J277" s="106">
        <f t="shared" si="62"/>
        <v>0</v>
      </c>
      <c r="K277" s="106"/>
      <c r="L277" s="106"/>
      <c r="M277" s="106">
        <f t="shared" si="63"/>
        <v>0</v>
      </c>
      <c r="N277" s="106"/>
      <c r="O277" s="106"/>
      <c r="P277" s="50">
        <f t="shared" si="59"/>
        <v>0</v>
      </c>
      <c r="Q277" s="50">
        <f t="shared" si="60"/>
        <v>0</v>
      </c>
      <c r="R277" s="50">
        <f t="shared" si="61"/>
        <v>0</v>
      </c>
      <c r="S277" s="106">
        <f t="shared" si="64"/>
        <v>0</v>
      </c>
      <c r="T277" s="106"/>
      <c r="U277" s="106"/>
      <c r="V277" s="106">
        <f t="shared" si="65"/>
        <v>0</v>
      </c>
      <c r="W277" s="106"/>
      <c r="X277" s="106"/>
      <c r="Y277" s="75"/>
    </row>
    <row r="278" spans="1:25" ht="12.75" customHeight="1" x14ac:dyDescent="0.15">
      <c r="A278" s="72"/>
      <c r="B278" s="44"/>
      <c r="C278" s="44"/>
      <c r="D278" s="54"/>
      <c r="E278" s="73" t="s">
        <v>416</v>
      </c>
      <c r="F278" s="44" t="s">
        <v>417</v>
      </c>
      <c r="G278" s="109">
        <f t="shared" si="66"/>
        <v>23989.899000000001</v>
      </c>
      <c r="H278" s="108">
        <v>23989.899000000001</v>
      </c>
      <c r="I278" s="44"/>
      <c r="J278" s="106">
        <f t="shared" si="62"/>
        <v>2000</v>
      </c>
      <c r="K278" s="106">
        <v>2000</v>
      </c>
      <c r="L278" s="106"/>
      <c r="M278" s="106">
        <f t="shared" si="63"/>
        <v>1000</v>
      </c>
      <c r="N278" s="106">
        <v>1000</v>
      </c>
      <c r="O278" s="106"/>
      <c r="P278" s="50">
        <f t="shared" si="59"/>
        <v>-1000</v>
      </c>
      <c r="Q278" s="50">
        <f t="shared" si="60"/>
        <v>-1000</v>
      </c>
      <c r="R278" s="50">
        <f t="shared" si="61"/>
        <v>0</v>
      </c>
      <c r="S278" s="106">
        <f t="shared" si="64"/>
        <v>1000</v>
      </c>
      <c r="T278" s="106">
        <v>1000</v>
      </c>
      <c r="U278" s="106"/>
      <c r="V278" s="106">
        <f t="shared" si="65"/>
        <v>1000</v>
      </c>
      <c r="W278" s="106">
        <v>1000</v>
      </c>
      <c r="X278" s="106"/>
      <c r="Y278" s="75"/>
    </row>
    <row r="279" spans="1:25" ht="12.75" customHeight="1" x14ac:dyDescent="0.15">
      <c r="A279" s="72"/>
      <c r="B279" s="44"/>
      <c r="C279" s="44"/>
      <c r="D279" s="54"/>
      <c r="E279" s="73" t="s">
        <v>438</v>
      </c>
      <c r="F279" s="44" t="s">
        <v>439</v>
      </c>
      <c r="G279" s="109">
        <f t="shared" si="66"/>
        <v>6</v>
      </c>
      <c r="H279" s="107">
        <v>6</v>
      </c>
      <c r="I279" s="44"/>
      <c r="J279" s="106">
        <f t="shared" si="62"/>
        <v>100</v>
      </c>
      <c r="K279" s="106">
        <v>100</v>
      </c>
      <c r="L279" s="106"/>
      <c r="M279" s="106">
        <f t="shared" si="63"/>
        <v>100</v>
      </c>
      <c r="N279" s="106">
        <v>100</v>
      </c>
      <c r="O279" s="106"/>
      <c r="P279" s="50">
        <f t="shared" si="59"/>
        <v>0</v>
      </c>
      <c r="Q279" s="50">
        <f t="shared" si="60"/>
        <v>0</v>
      </c>
      <c r="R279" s="50">
        <f t="shared" si="61"/>
        <v>0</v>
      </c>
      <c r="S279" s="106">
        <f t="shared" si="64"/>
        <v>100</v>
      </c>
      <c r="T279" s="106">
        <v>100</v>
      </c>
      <c r="U279" s="106"/>
      <c r="V279" s="106">
        <f t="shared" si="65"/>
        <v>100</v>
      </c>
      <c r="W279" s="106">
        <v>100</v>
      </c>
      <c r="X279" s="106"/>
      <c r="Y279" s="75"/>
    </row>
    <row r="280" spans="1:25" ht="12.75" customHeight="1" x14ac:dyDescent="0.15">
      <c r="A280" s="72"/>
      <c r="B280" s="44"/>
      <c r="C280" s="44"/>
      <c r="D280" s="54"/>
      <c r="E280" s="73" t="s">
        <v>440</v>
      </c>
      <c r="F280" s="44" t="s">
        <v>441</v>
      </c>
      <c r="G280" s="109">
        <f t="shared" si="66"/>
        <v>0</v>
      </c>
      <c r="H280" s="44"/>
      <c r="I280" s="44"/>
      <c r="J280" s="106">
        <f t="shared" si="62"/>
        <v>0</v>
      </c>
      <c r="K280" s="106"/>
      <c r="L280" s="106"/>
      <c r="M280" s="106">
        <f t="shared" si="63"/>
        <v>0</v>
      </c>
      <c r="N280" s="106"/>
      <c r="O280" s="106"/>
      <c r="P280" s="50">
        <f t="shared" si="59"/>
        <v>0</v>
      </c>
      <c r="Q280" s="50">
        <f t="shared" si="60"/>
        <v>0</v>
      </c>
      <c r="R280" s="50">
        <f t="shared" si="61"/>
        <v>0</v>
      </c>
      <c r="S280" s="106">
        <f t="shared" si="64"/>
        <v>0</v>
      </c>
      <c r="T280" s="106"/>
      <c r="U280" s="106"/>
      <c r="V280" s="106">
        <f t="shared" si="65"/>
        <v>0</v>
      </c>
      <c r="W280" s="106"/>
      <c r="X280" s="106"/>
      <c r="Y280" s="75"/>
    </row>
    <row r="281" spans="1:25" ht="12.75" customHeight="1" x14ac:dyDescent="0.15">
      <c r="A281" s="72"/>
      <c r="B281" s="44"/>
      <c r="C281" s="44"/>
      <c r="D281" s="54"/>
      <c r="E281" s="130" t="s">
        <v>445</v>
      </c>
      <c r="F281" s="71" t="s">
        <v>444</v>
      </c>
      <c r="G281" s="109">
        <f t="shared" si="66"/>
        <v>434366.36599999998</v>
      </c>
      <c r="H281" s="44"/>
      <c r="I281" s="107">
        <v>434366.36599999998</v>
      </c>
      <c r="J281" s="106">
        <f t="shared" si="62"/>
        <v>334000</v>
      </c>
      <c r="K281" s="106"/>
      <c r="L281" s="106">
        <v>334000</v>
      </c>
      <c r="M281" s="106">
        <f t="shared" si="63"/>
        <v>0</v>
      </c>
      <c r="N281" s="106"/>
      <c r="O281" s="106"/>
      <c r="P281" s="50">
        <f t="shared" si="59"/>
        <v>-334000</v>
      </c>
      <c r="Q281" s="50">
        <f t="shared" si="60"/>
        <v>0</v>
      </c>
      <c r="R281" s="50">
        <f t="shared" si="61"/>
        <v>-334000</v>
      </c>
      <c r="S281" s="106">
        <f t="shared" si="64"/>
        <v>334000</v>
      </c>
      <c r="T281" s="106"/>
      <c r="U281" s="106">
        <v>334000</v>
      </c>
      <c r="V281" s="106">
        <f t="shared" si="65"/>
        <v>334000</v>
      </c>
      <c r="W281" s="106"/>
      <c r="X281" s="106">
        <v>334000</v>
      </c>
      <c r="Y281" s="75"/>
    </row>
    <row r="282" spans="1:25" ht="12.75" customHeight="1" x14ac:dyDescent="0.15">
      <c r="A282" s="72"/>
      <c r="B282" s="44"/>
      <c r="C282" s="44"/>
      <c r="D282" s="54"/>
      <c r="E282" s="73" t="s">
        <v>447</v>
      </c>
      <c r="F282" s="44" t="s">
        <v>446</v>
      </c>
      <c r="G282" s="109">
        <f t="shared" si="66"/>
        <v>16335.304</v>
      </c>
      <c r="H282" s="44"/>
      <c r="I282" s="107">
        <v>16335.304</v>
      </c>
      <c r="J282" s="106"/>
      <c r="K282" s="106"/>
      <c r="L282" s="106"/>
      <c r="M282" s="106"/>
      <c r="N282" s="106"/>
      <c r="O282" s="106"/>
      <c r="P282" s="50">
        <f t="shared" si="59"/>
        <v>0</v>
      </c>
      <c r="Q282" s="50">
        <f t="shared" si="60"/>
        <v>0</v>
      </c>
      <c r="R282" s="50">
        <f t="shared" si="61"/>
        <v>0</v>
      </c>
      <c r="S282" s="106"/>
      <c r="T282" s="106"/>
      <c r="U282" s="106"/>
      <c r="V282" s="106"/>
      <c r="W282" s="106"/>
      <c r="X282" s="106"/>
      <c r="Y282" s="75"/>
    </row>
    <row r="283" spans="1:25" ht="12.75" customHeight="1" x14ac:dyDescent="0.15">
      <c r="A283" s="72"/>
      <c r="B283" s="44"/>
      <c r="C283" s="44"/>
      <c r="D283" s="54"/>
      <c r="E283" s="73" t="s">
        <v>457</v>
      </c>
      <c r="F283" s="44" t="s">
        <v>456</v>
      </c>
      <c r="G283" s="109">
        <f t="shared" si="66"/>
        <v>0</v>
      </c>
      <c r="H283" s="44"/>
      <c r="I283" s="107"/>
      <c r="J283" s="106">
        <f>+K283+L283</f>
        <v>1000</v>
      </c>
      <c r="K283" s="106"/>
      <c r="L283" s="106">
        <v>1000</v>
      </c>
      <c r="M283" s="106">
        <f>+N283+O283</f>
        <v>1000</v>
      </c>
      <c r="N283" s="106"/>
      <c r="O283" s="106">
        <v>1000</v>
      </c>
      <c r="P283" s="50">
        <f t="shared" si="59"/>
        <v>0</v>
      </c>
      <c r="Q283" s="50">
        <f t="shared" si="60"/>
        <v>0</v>
      </c>
      <c r="R283" s="50">
        <f t="shared" si="61"/>
        <v>0</v>
      </c>
      <c r="S283" s="106">
        <f>+T283+U283</f>
        <v>1000</v>
      </c>
      <c r="T283" s="106"/>
      <c r="U283" s="106">
        <v>1000</v>
      </c>
      <c r="V283" s="106">
        <f>+W283+X283</f>
        <v>1000</v>
      </c>
      <c r="W283" s="106"/>
      <c r="X283" s="106">
        <v>1000</v>
      </c>
      <c r="Y283" s="75"/>
    </row>
    <row r="284" spans="1:25" ht="12.75" customHeight="1" x14ac:dyDescent="0.15">
      <c r="A284" s="72"/>
      <c r="B284" s="44"/>
      <c r="C284" s="44"/>
      <c r="D284" s="54"/>
      <c r="E284" s="7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50">
        <f t="shared" si="59"/>
        <v>0</v>
      </c>
      <c r="Q284" s="50">
        <f t="shared" si="60"/>
        <v>0</v>
      </c>
      <c r="R284" s="50">
        <f t="shared" si="61"/>
        <v>0</v>
      </c>
      <c r="S284" s="44"/>
      <c r="T284" s="44"/>
      <c r="U284" s="44"/>
      <c r="V284" s="44"/>
      <c r="W284" s="44"/>
      <c r="X284" s="44"/>
      <c r="Y284" s="75"/>
    </row>
    <row r="285" spans="1:25" ht="12.75" customHeight="1" x14ac:dyDescent="0.15">
      <c r="A285" s="72"/>
      <c r="B285" s="44"/>
      <c r="C285" s="44"/>
      <c r="D285" s="54"/>
      <c r="E285" s="7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50">
        <f t="shared" si="59"/>
        <v>0</v>
      </c>
      <c r="Q285" s="50">
        <f t="shared" si="60"/>
        <v>0</v>
      </c>
      <c r="R285" s="50">
        <f t="shared" si="61"/>
        <v>0</v>
      </c>
      <c r="S285" s="44"/>
      <c r="T285" s="44"/>
      <c r="U285" s="44"/>
      <c r="V285" s="44"/>
      <c r="W285" s="44"/>
      <c r="X285" s="44"/>
      <c r="Y285" s="75"/>
    </row>
    <row r="286" spans="1:25" ht="12.75" customHeight="1" x14ac:dyDescent="0.15">
      <c r="A286" s="72"/>
      <c r="B286" s="44"/>
      <c r="C286" s="44"/>
      <c r="D286" s="54"/>
      <c r="E286" s="7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50">
        <f t="shared" si="59"/>
        <v>0</v>
      </c>
      <c r="Q286" s="50">
        <f t="shared" si="60"/>
        <v>0</v>
      </c>
      <c r="R286" s="50">
        <f t="shared" si="61"/>
        <v>0</v>
      </c>
      <c r="S286" s="44"/>
      <c r="T286" s="44"/>
      <c r="U286" s="44"/>
      <c r="V286" s="44"/>
      <c r="W286" s="44"/>
      <c r="X286" s="44"/>
      <c r="Y286" s="75"/>
    </row>
    <row r="287" spans="1:25" s="96" customFormat="1" ht="40.5" customHeight="1" x14ac:dyDescent="0.15">
      <c r="A287" s="144"/>
      <c r="B287" s="146"/>
      <c r="C287" s="146"/>
      <c r="D287" s="147"/>
      <c r="E287" s="117" t="s">
        <v>557</v>
      </c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0">
        <f t="shared" si="59"/>
        <v>0</v>
      </c>
      <c r="Q287" s="50">
        <f t="shared" si="60"/>
        <v>0</v>
      </c>
      <c r="R287" s="50">
        <f t="shared" si="61"/>
        <v>0</v>
      </c>
      <c r="S287" s="55"/>
      <c r="T287" s="55"/>
      <c r="U287" s="55"/>
      <c r="V287" s="55"/>
      <c r="W287" s="55"/>
      <c r="X287" s="55"/>
      <c r="Y287" s="95"/>
    </row>
    <row r="288" spans="1:25" ht="12.75" customHeight="1" x14ac:dyDescent="0.15">
      <c r="A288" s="72"/>
      <c r="B288" s="44"/>
      <c r="C288" s="44"/>
      <c r="D288" s="54"/>
      <c r="E288" s="73" t="s">
        <v>379</v>
      </c>
      <c r="F288" s="44" t="s">
        <v>378</v>
      </c>
      <c r="G288" s="44"/>
      <c r="H288" s="44"/>
      <c r="I288" s="44"/>
      <c r="J288" s="44"/>
      <c r="K288" s="44"/>
      <c r="L288" s="44"/>
      <c r="M288" s="44"/>
      <c r="N288" s="44"/>
      <c r="O288" s="44"/>
      <c r="P288" s="50">
        <f t="shared" si="59"/>
        <v>0</v>
      </c>
      <c r="Q288" s="50">
        <f t="shared" si="60"/>
        <v>0</v>
      </c>
      <c r="R288" s="50">
        <f t="shared" si="61"/>
        <v>0</v>
      </c>
      <c r="S288" s="44"/>
      <c r="T288" s="44"/>
      <c r="U288" s="44"/>
      <c r="V288" s="44"/>
      <c r="W288" s="44"/>
      <c r="X288" s="44"/>
      <c r="Y288" s="75"/>
    </row>
    <row r="289" spans="1:25" s="96" customFormat="1" ht="72.75" customHeight="1" x14ac:dyDescent="0.15">
      <c r="A289" s="144"/>
      <c r="B289" s="146"/>
      <c r="C289" s="146"/>
      <c r="D289" s="147"/>
      <c r="E289" s="117" t="s">
        <v>558</v>
      </c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0">
        <f t="shared" si="59"/>
        <v>0</v>
      </c>
      <c r="Q289" s="50">
        <f t="shared" si="60"/>
        <v>0</v>
      </c>
      <c r="R289" s="50">
        <f t="shared" si="61"/>
        <v>0</v>
      </c>
      <c r="S289" s="55"/>
      <c r="T289" s="55"/>
      <c r="U289" s="55"/>
      <c r="V289" s="55"/>
      <c r="W289" s="55"/>
      <c r="X289" s="55"/>
      <c r="Y289" s="95"/>
    </row>
    <row r="290" spans="1:25" ht="12.75" customHeight="1" x14ac:dyDescent="0.15">
      <c r="A290" s="72"/>
      <c r="B290" s="44"/>
      <c r="C290" s="44"/>
      <c r="D290" s="54"/>
      <c r="E290" s="73" t="s">
        <v>440</v>
      </c>
      <c r="F290" s="44" t="s">
        <v>441</v>
      </c>
      <c r="G290" s="44"/>
      <c r="H290" s="44"/>
      <c r="I290" s="44"/>
      <c r="J290" s="44"/>
      <c r="K290" s="44"/>
      <c r="L290" s="44"/>
      <c r="M290" s="44"/>
      <c r="N290" s="44"/>
      <c r="O290" s="44"/>
      <c r="P290" s="50">
        <f t="shared" si="59"/>
        <v>0</v>
      </c>
      <c r="Q290" s="50">
        <f t="shared" si="60"/>
        <v>0</v>
      </c>
      <c r="R290" s="50">
        <f t="shared" si="61"/>
        <v>0</v>
      </c>
      <c r="S290" s="44"/>
      <c r="T290" s="44"/>
      <c r="U290" s="44"/>
      <c r="V290" s="44"/>
      <c r="W290" s="44"/>
      <c r="X290" s="44"/>
      <c r="Y290" s="75"/>
    </row>
    <row r="291" spans="1:25" s="96" customFormat="1" ht="60" customHeight="1" x14ac:dyDescent="0.15">
      <c r="A291" s="144"/>
      <c r="B291" s="146"/>
      <c r="C291" s="146"/>
      <c r="D291" s="147"/>
      <c r="E291" s="117" t="s">
        <v>559</v>
      </c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0">
        <f t="shared" si="59"/>
        <v>0</v>
      </c>
      <c r="Q291" s="50">
        <f t="shared" si="60"/>
        <v>0</v>
      </c>
      <c r="R291" s="50">
        <f t="shared" si="61"/>
        <v>0</v>
      </c>
      <c r="S291" s="55"/>
      <c r="T291" s="55"/>
      <c r="U291" s="55"/>
      <c r="V291" s="55"/>
      <c r="W291" s="55"/>
      <c r="X291" s="55"/>
      <c r="Y291" s="95"/>
    </row>
    <row r="292" spans="1:25" ht="12.75" customHeight="1" x14ac:dyDescent="0.15">
      <c r="A292" s="72"/>
      <c r="B292" s="44"/>
      <c r="C292" s="44"/>
      <c r="D292" s="54"/>
      <c r="E292" s="73" t="s">
        <v>440</v>
      </c>
      <c r="F292" s="44" t="s">
        <v>441</v>
      </c>
      <c r="G292" s="44"/>
      <c r="H292" s="44"/>
      <c r="I292" s="44"/>
      <c r="J292" s="44"/>
      <c r="K292" s="44"/>
      <c r="L292" s="44"/>
      <c r="M292" s="44"/>
      <c r="N292" s="44"/>
      <c r="O292" s="44"/>
      <c r="P292" s="50">
        <f t="shared" si="59"/>
        <v>0</v>
      </c>
      <c r="Q292" s="50">
        <f t="shared" si="60"/>
        <v>0</v>
      </c>
      <c r="R292" s="50">
        <f t="shared" si="61"/>
        <v>0</v>
      </c>
      <c r="S292" s="44"/>
      <c r="T292" s="44"/>
      <c r="U292" s="44"/>
      <c r="V292" s="44"/>
      <c r="W292" s="44"/>
      <c r="X292" s="44"/>
      <c r="Y292" s="75"/>
    </row>
    <row r="293" spans="1:25" s="96" customFormat="1" ht="66" customHeight="1" x14ac:dyDescent="0.15">
      <c r="A293" s="144"/>
      <c r="B293" s="146"/>
      <c r="C293" s="146"/>
      <c r="D293" s="147"/>
      <c r="E293" s="117" t="s">
        <v>560</v>
      </c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0">
        <f t="shared" si="59"/>
        <v>0</v>
      </c>
      <c r="Q293" s="50">
        <f t="shared" si="60"/>
        <v>0</v>
      </c>
      <c r="R293" s="50">
        <f t="shared" si="61"/>
        <v>0</v>
      </c>
      <c r="S293" s="55"/>
      <c r="T293" s="55"/>
      <c r="U293" s="55"/>
      <c r="V293" s="55"/>
      <c r="W293" s="55"/>
      <c r="X293" s="55"/>
      <c r="Y293" s="95"/>
    </row>
    <row r="294" spans="1:25" ht="12.75" customHeight="1" x14ac:dyDescent="0.15">
      <c r="A294" s="72"/>
      <c r="B294" s="44"/>
      <c r="C294" s="44"/>
      <c r="D294" s="54"/>
      <c r="E294" s="73" t="s">
        <v>440</v>
      </c>
      <c r="F294" s="44" t="s">
        <v>441</v>
      </c>
      <c r="G294" s="44"/>
      <c r="H294" s="44"/>
      <c r="I294" s="44"/>
      <c r="J294" s="44"/>
      <c r="K294" s="44"/>
      <c r="L294" s="44"/>
      <c r="M294" s="44"/>
      <c r="N294" s="44"/>
      <c r="O294" s="44"/>
      <c r="P294" s="50">
        <f t="shared" si="59"/>
        <v>0</v>
      </c>
      <c r="Q294" s="50">
        <f t="shared" si="60"/>
        <v>0</v>
      </c>
      <c r="R294" s="50">
        <f t="shared" si="61"/>
        <v>0</v>
      </c>
      <c r="S294" s="44"/>
      <c r="T294" s="44"/>
      <c r="U294" s="44"/>
      <c r="V294" s="44"/>
      <c r="W294" s="44"/>
      <c r="X294" s="44"/>
      <c r="Y294" s="75"/>
    </row>
    <row r="295" spans="1:25" s="96" customFormat="1" ht="59.25" customHeight="1" x14ac:dyDescent="0.15">
      <c r="A295" s="144"/>
      <c r="B295" s="146"/>
      <c r="C295" s="146"/>
      <c r="D295" s="147"/>
      <c r="E295" s="117" t="s">
        <v>561</v>
      </c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0">
        <f t="shared" si="59"/>
        <v>0</v>
      </c>
      <c r="Q295" s="50">
        <f t="shared" si="60"/>
        <v>0</v>
      </c>
      <c r="R295" s="50">
        <f t="shared" si="61"/>
        <v>0</v>
      </c>
      <c r="S295" s="55"/>
      <c r="T295" s="55"/>
      <c r="U295" s="55"/>
      <c r="V295" s="55"/>
      <c r="W295" s="55"/>
      <c r="X295" s="55"/>
      <c r="Y295" s="95"/>
    </row>
    <row r="296" spans="1:25" ht="12.75" customHeight="1" x14ac:dyDescent="0.15">
      <c r="A296" s="72"/>
      <c r="B296" s="44"/>
      <c r="C296" s="44"/>
      <c r="D296" s="54"/>
      <c r="E296" s="73" t="s">
        <v>440</v>
      </c>
      <c r="F296" s="44" t="s">
        <v>441</v>
      </c>
      <c r="G296" s="44"/>
      <c r="H296" s="44"/>
      <c r="I296" s="44"/>
      <c r="J296" s="44"/>
      <c r="K296" s="44"/>
      <c r="L296" s="44"/>
      <c r="M296" s="44"/>
      <c r="N296" s="44"/>
      <c r="O296" s="44"/>
      <c r="P296" s="50">
        <f t="shared" si="59"/>
        <v>0</v>
      </c>
      <c r="Q296" s="50">
        <f t="shared" si="60"/>
        <v>0</v>
      </c>
      <c r="R296" s="50">
        <f t="shared" si="61"/>
        <v>0</v>
      </c>
      <c r="S296" s="44"/>
      <c r="T296" s="44"/>
      <c r="U296" s="44"/>
      <c r="V296" s="44"/>
      <c r="W296" s="44"/>
      <c r="X296" s="44"/>
      <c r="Y296" s="75"/>
    </row>
    <row r="297" spans="1:25" s="96" customFormat="1" ht="56.25" customHeight="1" x14ac:dyDescent="0.15">
      <c r="A297" s="144"/>
      <c r="B297" s="146"/>
      <c r="C297" s="146"/>
      <c r="D297" s="147"/>
      <c r="E297" s="117" t="s">
        <v>562</v>
      </c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0">
        <f t="shared" si="59"/>
        <v>0</v>
      </c>
      <c r="Q297" s="50">
        <f t="shared" si="60"/>
        <v>0</v>
      </c>
      <c r="R297" s="50">
        <f t="shared" si="61"/>
        <v>0</v>
      </c>
      <c r="S297" s="55"/>
      <c r="T297" s="55"/>
      <c r="U297" s="55"/>
      <c r="V297" s="55"/>
      <c r="W297" s="55"/>
      <c r="X297" s="55"/>
      <c r="Y297" s="95"/>
    </row>
    <row r="298" spans="1:25" ht="12.75" customHeight="1" x14ac:dyDescent="0.15">
      <c r="A298" s="72"/>
      <c r="B298" s="44"/>
      <c r="C298" s="44"/>
      <c r="D298" s="54"/>
      <c r="E298" s="73" t="s">
        <v>440</v>
      </c>
      <c r="F298" s="44" t="s">
        <v>441</v>
      </c>
      <c r="G298" s="44"/>
      <c r="H298" s="44"/>
      <c r="I298" s="44"/>
      <c r="J298" s="44"/>
      <c r="K298" s="44"/>
      <c r="L298" s="44"/>
      <c r="M298" s="44"/>
      <c r="N298" s="44"/>
      <c r="O298" s="44"/>
      <c r="P298" s="50">
        <f t="shared" si="59"/>
        <v>0</v>
      </c>
      <c r="Q298" s="50">
        <f t="shared" si="60"/>
        <v>0</v>
      </c>
      <c r="R298" s="50">
        <f t="shared" si="61"/>
        <v>0</v>
      </c>
      <c r="S298" s="44"/>
      <c r="T298" s="44"/>
      <c r="U298" s="44"/>
      <c r="V298" s="44"/>
      <c r="W298" s="44"/>
      <c r="X298" s="44"/>
      <c r="Y298" s="75"/>
    </row>
    <row r="299" spans="1:25" s="96" customFormat="1" ht="44.25" customHeight="1" x14ac:dyDescent="0.15">
      <c r="A299" s="144"/>
      <c r="B299" s="146"/>
      <c r="C299" s="146"/>
      <c r="D299" s="147"/>
      <c r="E299" s="117" t="s">
        <v>563</v>
      </c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0">
        <f t="shared" si="59"/>
        <v>0</v>
      </c>
      <c r="Q299" s="50">
        <f t="shared" si="60"/>
        <v>0</v>
      </c>
      <c r="R299" s="50">
        <f t="shared" si="61"/>
        <v>0</v>
      </c>
      <c r="S299" s="55"/>
      <c r="T299" s="55"/>
      <c r="U299" s="55"/>
      <c r="V299" s="55"/>
      <c r="W299" s="55"/>
      <c r="X299" s="55"/>
      <c r="Y299" s="95"/>
    </row>
    <row r="300" spans="1:25" ht="12.75" customHeight="1" x14ac:dyDescent="0.15">
      <c r="A300" s="72"/>
      <c r="B300" s="44"/>
      <c r="C300" s="44"/>
      <c r="D300" s="54"/>
      <c r="E300" s="73" t="s">
        <v>373</v>
      </c>
      <c r="F300" s="44" t="s">
        <v>372</v>
      </c>
      <c r="G300" s="44"/>
      <c r="H300" s="44"/>
      <c r="I300" s="44"/>
      <c r="J300" s="106"/>
      <c r="K300" s="44"/>
      <c r="L300" s="44"/>
      <c r="M300" s="106"/>
      <c r="N300" s="44"/>
      <c r="O300" s="44"/>
      <c r="P300" s="50">
        <f t="shared" si="59"/>
        <v>0</v>
      </c>
      <c r="Q300" s="50">
        <f t="shared" si="60"/>
        <v>0</v>
      </c>
      <c r="R300" s="50">
        <f t="shared" si="61"/>
        <v>0</v>
      </c>
      <c r="S300" s="106"/>
      <c r="T300" s="44"/>
      <c r="U300" s="44"/>
      <c r="V300" s="106"/>
      <c r="W300" s="44"/>
      <c r="X300" s="44"/>
      <c r="Y300" s="75"/>
    </row>
    <row r="301" spans="1:25" ht="12.75" customHeight="1" x14ac:dyDescent="0.15">
      <c r="A301" s="72"/>
      <c r="B301" s="44"/>
      <c r="C301" s="44"/>
      <c r="D301" s="54"/>
      <c r="E301" s="73" t="s">
        <v>375</v>
      </c>
      <c r="F301" s="44" t="s">
        <v>374</v>
      </c>
      <c r="G301" s="44"/>
      <c r="H301" s="44"/>
      <c r="I301" s="44"/>
      <c r="J301" s="106"/>
      <c r="K301" s="44"/>
      <c r="L301" s="44"/>
      <c r="M301" s="106"/>
      <c r="N301" s="44"/>
      <c r="O301" s="44"/>
      <c r="P301" s="50">
        <f t="shared" si="59"/>
        <v>0</v>
      </c>
      <c r="Q301" s="50">
        <f t="shared" si="60"/>
        <v>0</v>
      </c>
      <c r="R301" s="50">
        <f t="shared" si="61"/>
        <v>0</v>
      </c>
      <c r="S301" s="106"/>
      <c r="T301" s="44"/>
      <c r="U301" s="44"/>
      <c r="V301" s="106"/>
      <c r="W301" s="44"/>
      <c r="X301" s="44"/>
      <c r="Y301" s="75"/>
    </row>
    <row r="302" spans="1:25" ht="27" customHeight="1" x14ac:dyDescent="0.15">
      <c r="A302" s="72"/>
      <c r="B302" s="44"/>
      <c r="C302" s="44"/>
      <c r="D302" s="54"/>
      <c r="E302" s="73" t="s">
        <v>657</v>
      </c>
      <c r="F302" s="44">
        <v>4115</v>
      </c>
      <c r="G302" s="44"/>
      <c r="H302" s="62"/>
      <c r="I302" s="44"/>
      <c r="J302" s="106"/>
      <c r="K302" s="62"/>
      <c r="L302" s="44"/>
      <c r="M302" s="106"/>
      <c r="N302" s="62"/>
      <c r="O302" s="44"/>
      <c r="P302" s="50">
        <f t="shared" si="59"/>
        <v>0</v>
      </c>
      <c r="Q302" s="50">
        <f t="shared" si="60"/>
        <v>0</v>
      </c>
      <c r="R302" s="50">
        <f t="shared" si="61"/>
        <v>0</v>
      </c>
      <c r="S302" s="106"/>
      <c r="T302" s="62"/>
      <c r="U302" s="44"/>
      <c r="V302" s="106"/>
      <c r="W302" s="62"/>
      <c r="X302" s="44"/>
      <c r="Y302" s="75"/>
    </row>
    <row r="303" spans="1:25" ht="12.75" customHeight="1" x14ac:dyDescent="0.15">
      <c r="A303" s="72"/>
      <c r="B303" s="44"/>
      <c r="C303" s="44"/>
      <c r="D303" s="54"/>
      <c r="E303" s="73" t="s">
        <v>377</v>
      </c>
      <c r="F303" s="44" t="s">
        <v>376</v>
      </c>
      <c r="G303" s="44"/>
      <c r="H303" s="44"/>
      <c r="I303" s="44"/>
      <c r="J303" s="106"/>
      <c r="K303" s="44"/>
      <c r="L303" s="44"/>
      <c r="M303" s="106"/>
      <c r="N303" s="44"/>
      <c r="O303" s="44"/>
      <c r="P303" s="50">
        <f t="shared" si="59"/>
        <v>0</v>
      </c>
      <c r="Q303" s="50">
        <f t="shared" si="60"/>
        <v>0</v>
      </c>
      <c r="R303" s="50">
        <f t="shared" si="61"/>
        <v>0</v>
      </c>
      <c r="S303" s="106"/>
      <c r="T303" s="44"/>
      <c r="U303" s="44"/>
      <c r="V303" s="106"/>
      <c r="W303" s="44"/>
      <c r="X303" s="44"/>
      <c r="Y303" s="75"/>
    </row>
    <row r="304" spans="1:25" ht="12.75" customHeight="1" x14ac:dyDescent="0.15">
      <c r="A304" s="72"/>
      <c r="B304" s="44"/>
      <c r="C304" s="44"/>
      <c r="D304" s="54"/>
      <c r="E304" s="73" t="s">
        <v>379</v>
      </c>
      <c r="F304" s="44" t="s">
        <v>378</v>
      </c>
      <c r="G304" s="44"/>
      <c r="H304" s="44"/>
      <c r="I304" s="44"/>
      <c r="J304" s="106"/>
      <c r="K304" s="106"/>
      <c r="L304" s="44"/>
      <c r="M304" s="106"/>
      <c r="N304" s="106"/>
      <c r="O304" s="44"/>
      <c r="P304" s="50">
        <f t="shared" si="59"/>
        <v>0</v>
      </c>
      <c r="Q304" s="50">
        <f t="shared" si="60"/>
        <v>0</v>
      </c>
      <c r="R304" s="50">
        <f t="shared" si="61"/>
        <v>0</v>
      </c>
      <c r="S304" s="106"/>
      <c r="T304" s="106"/>
      <c r="U304" s="44"/>
      <c r="V304" s="106"/>
      <c r="W304" s="106"/>
      <c r="X304" s="44"/>
      <c r="Y304" s="75"/>
    </row>
    <row r="305" spans="1:25" ht="12.75" customHeight="1" x14ac:dyDescent="0.15">
      <c r="A305" s="72"/>
      <c r="B305" s="44"/>
      <c r="C305" s="44"/>
      <c r="D305" s="54"/>
      <c r="E305" s="73" t="s">
        <v>381</v>
      </c>
      <c r="F305" s="44" t="s">
        <v>380</v>
      </c>
      <c r="G305" s="44"/>
      <c r="H305" s="44"/>
      <c r="I305" s="44"/>
      <c r="J305" s="106"/>
      <c r="K305" s="106"/>
      <c r="L305" s="44"/>
      <c r="M305" s="106"/>
      <c r="N305" s="106"/>
      <c r="O305" s="44"/>
      <c r="P305" s="50">
        <f t="shared" si="59"/>
        <v>0</v>
      </c>
      <c r="Q305" s="50">
        <f t="shared" si="60"/>
        <v>0</v>
      </c>
      <c r="R305" s="50">
        <f t="shared" si="61"/>
        <v>0</v>
      </c>
      <c r="S305" s="106"/>
      <c r="T305" s="106"/>
      <c r="U305" s="44"/>
      <c r="V305" s="106"/>
      <c r="W305" s="106"/>
      <c r="X305" s="44"/>
      <c r="Y305" s="75"/>
    </row>
    <row r="306" spans="1:25" ht="12.75" customHeight="1" x14ac:dyDescent="0.15">
      <c r="A306" s="72"/>
      <c r="B306" s="44"/>
      <c r="C306" s="44"/>
      <c r="D306" s="54"/>
      <c r="E306" s="73" t="s">
        <v>383</v>
      </c>
      <c r="F306" s="44" t="s">
        <v>382</v>
      </c>
      <c r="G306" s="44"/>
      <c r="H306" s="44"/>
      <c r="I306" s="44"/>
      <c r="J306" s="106"/>
      <c r="K306" s="106"/>
      <c r="L306" s="44"/>
      <c r="M306" s="106"/>
      <c r="N306" s="106"/>
      <c r="O306" s="44"/>
      <c r="P306" s="50">
        <f t="shared" si="59"/>
        <v>0</v>
      </c>
      <c r="Q306" s="50">
        <f t="shared" si="60"/>
        <v>0</v>
      </c>
      <c r="R306" s="50">
        <f t="shared" si="61"/>
        <v>0</v>
      </c>
      <c r="S306" s="106"/>
      <c r="T306" s="106"/>
      <c r="U306" s="44"/>
      <c r="V306" s="106"/>
      <c r="W306" s="106"/>
      <c r="X306" s="44"/>
      <c r="Y306" s="75"/>
    </row>
    <row r="307" spans="1:25" ht="12.75" customHeight="1" x14ac:dyDescent="0.15">
      <c r="A307" s="72"/>
      <c r="B307" s="44"/>
      <c r="C307" s="44"/>
      <c r="D307" s="54"/>
      <c r="E307" s="73" t="s">
        <v>669</v>
      </c>
      <c r="F307" s="44" t="s">
        <v>384</v>
      </c>
      <c r="G307" s="44"/>
      <c r="H307" s="44"/>
      <c r="I307" s="44"/>
      <c r="J307" s="106"/>
      <c r="K307" s="106"/>
      <c r="L307" s="44"/>
      <c r="M307" s="106"/>
      <c r="N307" s="106"/>
      <c r="O307" s="44"/>
      <c r="P307" s="50">
        <f t="shared" si="59"/>
        <v>0</v>
      </c>
      <c r="Q307" s="50">
        <f t="shared" si="60"/>
        <v>0</v>
      </c>
      <c r="R307" s="50">
        <f t="shared" si="61"/>
        <v>0</v>
      </c>
      <c r="S307" s="106"/>
      <c r="T307" s="106"/>
      <c r="U307" s="44"/>
      <c r="V307" s="106"/>
      <c r="W307" s="106"/>
      <c r="X307" s="44"/>
      <c r="Y307" s="75"/>
    </row>
    <row r="308" spans="1:25" ht="12.75" customHeight="1" x14ac:dyDescent="0.15">
      <c r="A308" s="72"/>
      <c r="B308" s="44"/>
      <c r="C308" s="44"/>
      <c r="D308" s="54"/>
      <c r="E308" s="73" t="s">
        <v>393</v>
      </c>
      <c r="F308" s="44" t="s">
        <v>392</v>
      </c>
      <c r="G308" s="44"/>
      <c r="H308" s="44"/>
      <c r="I308" s="44"/>
      <c r="J308" s="106"/>
      <c r="K308" s="106"/>
      <c r="L308" s="44"/>
      <c r="M308" s="106"/>
      <c r="N308" s="106"/>
      <c r="O308" s="44"/>
      <c r="P308" s="50">
        <f t="shared" si="59"/>
        <v>0</v>
      </c>
      <c r="Q308" s="50">
        <f t="shared" si="60"/>
        <v>0</v>
      </c>
      <c r="R308" s="50">
        <f t="shared" si="61"/>
        <v>0</v>
      </c>
      <c r="S308" s="106"/>
      <c r="T308" s="106"/>
      <c r="U308" s="44"/>
      <c r="V308" s="106"/>
      <c r="W308" s="106"/>
      <c r="X308" s="44"/>
      <c r="Y308" s="75"/>
    </row>
    <row r="309" spans="1:25" ht="12.75" customHeight="1" x14ac:dyDescent="0.15">
      <c r="A309" s="72"/>
      <c r="B309" s="44"/>
      <c r="C309" s="44"/>
      <c r="D309" s="54"/>
      <c r="E309" s="73" t="s">
        <v>402</v>
      </c>
      <c r="F309" s="44" t="s">
        <v>403</v>
      </c>
      <c r="G309" s="44"/>
      <c r="H309" s="44"/>
      <c r="I309" s="44"/>
      <c r="J309" s="106"/>
      <c r="K309" s="106"/>
      <c r="L309" s="44"/>
      <c r="M309" s="106"/>
      <c r="N309" s="106"/>
      <c r="O309" s="44"/>
      <c r="P309" s="50">
        <f t="shared" si="59"/>
        <v>0</v>
      </c>
      <c r="Q309" s="50">
        <f t="shared" si="60"/>
        <v>0</v>
      </c>
      <c r="R309" s="50">
        <f t="shared" si="61"/>
        <v>0</v>
      </c>
      <c r="S309" s="106"/>
      <c r="T309" s="106"/>
      <c r="U309" s="44"/>
      <c r="V309" s="106"/>
      <c r="W309" s="106"/>
      <c r="X309" s="44"/>
      <c r="Y309" s="75"/>
    </row>
    <row r="310" spans="1:25" ht="12.75" customHeight="1" x14ac:dyDescent="0.15">
      <c r="A310" s="72"/>
      <c r="B310" s="44"/>
      <c r="C310" s="44"/>
      <c r="D310" s="54"/>
      <c r="E310" s="73" t="s">
        <v>405</v>
      </c>
      <c r="F310" s="44" t="s">
        <v>404</v>
      </c>
      <c r="G310" s="44"/>
      <c r="H310" s="44"/>
      <c r="I310" s="44"/>
      <c r="J310" s="106"/>
      <c r="K310" s="106"/>
      <c r="L310" s="44"/>
      <c r="M310" s="106"/>
      <c r="N310" s="106"/>
      <c r="O310" s="44"/>
      <c r="P310" s="50">
        <f t="shared" si="59"/>
        <v>0</v>
      </c>
      <c r="Q310" s="50">
        <f t="shared" si="60"/>
        <v>0</v>
      </c>
      <c r="R310" s="50">
        <f t="shared" si="61"/>
        <v>0</v>
      </c>
      <c r="S310" s="106"/>
      <c r="T310" s="106"/>
      <c r="U310" s="44"/>
      <c r="V310" s="106"/>
      <c r="W310" s="106"/>
      <c r="X310" s="44"/>
      <c r="Y310" s="75"/>
    </row>
    <row r="311" spans="1:25" ht="12.75" customHeight="1" x14ac:dyDescent="0.15">
      <c r="A311" s="72"/>
      <c r="B311" s="44"/>
      <c r="C311" s="44"/>
      <c r="D311" s="54"/>
      <c r="E311" s="73" t="s">
        <v>409</v>
      </c>
      <c r="F311" s="44" t="s">
        <v>408</v>
      </c>
      <c r="G311" s="44"/>
      <c r="H311" s="44"/>
      <c r="I311" s="44"/>
      <c r="J311" s="106"/>
      <c r="K311" s="106"/>
      <c r="L311" s="44"/>
      <c r="M311" s="106"/>
      <c r="N311" s="106"/>
      <c r="O311" s="44"/>
      <c r="P311" s="50">
        <f t="shared" si="59"/>
        <v>0</v>
      </c>
      <c r="Q311" s="50">
        <f t="shared" si="60"/>
        <v>0</v>
      </c>
      <c r="R311" s="50">
        <f t="shared" si="61"/>
        <v>0</v>
      </c>
      <c r="S311" s="106"/>
      <c r="T311" s="106"/>
      <c r="U311" s="44"/>
      <c r="V311" s="106"/>
      <c r="W311" s="106"/>
      <c r="X311" s="44"/>
      <c r="Y311" s="75"/>
    </row>
    <row r="312" spans="1:25" ht="12.75" customHeight="1" x14ac:dyDescent="0.15">
      <c r="A312" s="72"/>
      <c r="B312" s="44"/>
      <c r="C312" s="44"/>
      <c r="D312" s="54"/>
      <c r="E312" s="73" t="s">
        <v>411</v>
      </c>
      <c r="F312" s="44" t="s">
        <v>410</v>
      </c>
      <c r="G312" s="44"/>
      <c r="H312" s="44"/>
      <c r="I312" s="44"/>
      <c r="J312" s="106"/>
      <c r="K312" s="106"/>
      <c r="L312" s="44"/>
      <c r="M312" s="106"/>
      <c r="N312" s="106"/>
      <c r="O312" s="44"/>
      <c r="P312" s="50">
        <f t="shared" si="59"/>
        <v>0</v>
      </c>
      <c r="Q312" s="50">
        <f t="shared" si="60"/>
        <v>0</v>
      </c>
      <c r="R312" s="50">
        <f t="shared" si="61"/>
        <v>0</v>
      </c>
      <c r="S312" s="106"/>
      <c r="T312" s="106"/>
      <c r="U312" s="44"/>
      <c r="V312" s="106"/>
      <c r="W312" s="106"/>
      <c r="X312" s="44"/>
      <c r="Y312" s="75"/>
    </row>
    <row r="313" spans="1:25" ht="12.75" customHeight="1" x14ac:dyDescent="0.15">
      <c r="A313" s="72"/>
      <c r="B313" s="44"/>
      <c r="C313" s="44"/>
      <c r="D313" s="54"/>
      <c r="E313" s="73" t="s">
        <v>413</v>
      </c>
      <c r="F313" s="44" t="s">
        <v>412</v>
      </c>
      <c r="G313" s="44"/>
      <c r="H313" s="44"/>
      <c r="I313" s="44"/>
      <c r="J313" s="106"/>
      <c r="K313" s="106"/>
      <c r="L313" s="44"/>
      <c r="M313" s="106"/>
      <c r="N313" s="106"/>
      <c r="O313" s="44"/>
      <c r="P313" s="50">
        <f t="shared" si="59"/>
        <v>0</v>
      </c>
      <c r="Q313" s="50">
        <f t="shared" si="60"/>
        <v>0</v>
      </c>
      <c r="R313" s="50">
        <f t="shared" si="61"/>
        <v>0</v>
      </c>
      <c r="S313" s="106"/>
      <c r="T313" s="106"/>
      <c r="U313" s="44"/>
      <c r="V313" s="106"/>
      <c r="W313" s="106"/>
      <c r="X313" s="44"/>
      <c r="Y313" s="75"/>
    </row>
    <row r="314" spans="1:25" ht="12.75" customHeight="1" x14ac:dyDescent="0.15">
      <c r="A314" s="72"/>
      <c r="B314" s="44"/>
      <c r="C314" s="44"/>
      <c r="D314" s="54"/>
      <c r="E314" s="73" t="s">
        <v>415</v>
      </c>
      <c r="F314" s="44" t="s">
        <v>414</v>
      </c>
      <c r="G314" s="44"/>
      <c r="H314" s="44"/>
      <c r="I314" s="44"/>
      <c r="J314" s="106"/>
      <c r="K314" s="106"/>
      <c r="L314" s="106"/>
      <c r="M314" s="106"/>
      <c r="N314" s="106"/>
      <c r="O314" s="106"/>
      <c r="P314" s="50">
        <f t="shared" si="59"/>
        <v>0</v>
      </c>
      <c r="Q314" s="50">
        <f t="shared" si="60"/>
        <v>0</v>
      </c>
      <c r="R314" s="50">
        <f t="shared" si="61"/>
        <v>0</v>
      </c>
      <c r="S314" s="106"/>
      <c r="T314" s="106"/>
      <c r="U314" s="106"/>
      <c r="V314" s="106"/>
      <c r="W314" s="106"/>
      <c r="X314" s="106"/>
      <c r="Y314" s="75"/>
    </row>
    <row r="315" spans="1:25" ht="12.75" customHeight="1" x14ac:dyDescent="0.15">
      <c r="A315" s="72"/>
      <c r="B315" s="44"/>
      <c r="C315" s="44"/>
      <c r="D315" s="54"/>
      <c r="E315" s="73" t="s">
        <v>416</v>
      </c>
      <c r="F315" s="44" t="s">
        <v>417</v>
      </c>
      <c r="G315" s="44"/>
      <c r="H315" s="44"/>
      <c r="I315" s="44"/>
      <c r="J315" s="106"/>
      <c r="K315" s="106"/>
      <c r="L315" s="106"/>
      <c r="M315" s="106"/>
      <c r="N315" s="106"/>
      <c r="O315" s="106"/>
      <c r="P315" s="50">
        <f t="shared" si="59"/>
        <v>0</v>
      </c>
      <c r="Q315" s="50">
        <f t="shared" si="60"/>
        <v>0</v>
      </c>
      <c r="R315" s="50">
        <f t="shared" si="61"/>
        <v>0</v>
      </c>
      <c r="S315" s="106"/>
      <c r="T315" s="106"/>
      <c r="U315" s="106"/>
      <c r="V315" s="106"/>
      <c r="W315" s="106"/>
      <c r="X315" s="106"/>
      <c r="Y315" s="75"/>
    </row>
    <row r="316" spans="1:25" ht="12.75" customHeight="1" x14ac:dyDescent="0.15">
      <c r="A316" s="72"/>
      <c r="B316" s="44"/>
      <c r="C316" s="44"/>
      <c r="D316" s="54"/>
      <c r="E316" s="73" t="s">
        <v>438</v>
      </c>
      <c r="F316" s="44" t="s">
        <v>439</v>
      </c>
      <c r="G316" s="44"/>
      <c r="H316" s="44"/>
      <c r="I316" s="44"/>
      <c r="J316" s="106"/>
      <c r="K316" s="106"/>
      <c r="L316" s="106"/>
      <c r="M316" s="106"/>
      <c r="N316" s="106"/>
      <c r="O316" s="106"/>
      <c r="P316" s="50">
        <f t="shared" si="59"/>
        <v>0</v>
      </c>
      <c r="Q316" s="50">
        <f t="shared" si="60"/>
        <v>0</v>
      </c>
      <c r="R316" s="50">
        <f t="shared" si="61"/>
        <v>0</v>
      </c>
      <c r="S316" s="106"/>
      <c r="T316" s="106"/>
      <c r="U316" s="106"/>
      <c r="V316" s="106"/>
      <c r="W316" s="106"/>
      <c r="X316" s="106"/>
      <c r="Y316" s="75"/>
    </row>
    <row r="317" spans="1:25" ht="12.75" customHeight="1" x14ac:dyDescent="0.15">
      <c r="A317" s="72"/>
      <c r="B317" s="44"/>
      <c r="C317" s="44"/>
      <c r="D317" s="54"/>
      <c r="E317" s="73" t="s">
        <v>440</v>
      </c>
      <c r="F317" s="44" t="s">
        <v>441</v>
      </c>
      <c r="G317" s="44"/>
      <c r="H317" s="44"/>
      <c r="I317" s="44"/>
      <c r="J317" s="106"/>
      <c r="K317" s="106"/>
      <c r="L317" s="106"/>
      <c r="M317" s="106"/>
      <c r="N317" s="106"/>
      <c r="O317" s="106"/>
      <c r="P317" s="50">
        <f t="shared" si="59"/>
        <v>0</v>
      </c>
      <c r="Q317" s="50">
        <f t="shared" si="60"/>
        <v>0</v>
      </c>
      <c r="R317" s="50">
        <f t="shared" si="61"/>
        <v>0</v>
      </c>
      <c r="S317" s="106"/>
      <c r="T317" s="106"/>
      <c r="U317" s="106"/>
      <c r="V317" s="106"/>
      <c r="W317" s="106"/>
      <c r="X317" s="106"/>
      <c r="Y317" s="75"/>
    </row>
    <row r="318" spans="1:25" ht="12.75" customHeight="1" x14ac:dyDescent="0.15">
      <c r="A318" s="72"/>
      <c r="B318" s="44"/>
      <c r="C318" s="44"/>
      <c r="D318" s="54"/>
      <c r="E318" s="130" t="s">
        <v>445</v>
      </c>
      <c r="F318" s="71" t="s">
        <v>444</v>
      </c>
      <c r="G318" s="44"/>
      <c r="H318" s="44"/>
      <c r="I318" s="44"/>
      <c r="J318" s="106"/>
      <c r="K318" s="106"/>
      <c r="L318" s="106"/>
      <c r="M318" s="106"/>
      <c r="N318" s="106"/>
      <c r="O318" s="106"/>
      <c r="P318" s="50">
        <f t="shared" si="59"/>
        <v>0</v>
      </c>
      <c r="Q318" s="50">
        <f t="shared" si="60"/>
        <v>0</v>
      </c>
      <c r="R318" s="50">
        <f t="shared" si="61"/>
        <v>0</v>
      </c>
      <c r="S318" s="106"/>
      <c r="T318" s="106"/>
      <c r="U318" s="106"/>
      <c r="V318" s="106"/>
      <c r="W318" s="106"/>
      <c r="X318" s="106"/>
      <c r="Y318" s="75"/>
    </row>
    <row r="319" spans="1:25" ht="12.75" customHeight="1" x14ac:dyDescent="0.15">
      <c r="A319" s="72"/>
      <c r="B319" s="44"/>
      <c r="C319" s="44"/>
      <c r="D319" s="54"/>
      <c r="E319" s="73" t="s">
        <v>457</v>
      </c>
      <c r="F319" s="44" t="s">
        <v>456</v>
      </c>
      <c r="G319" s="44"/>
      <c r="H319" s="44"/>
      <c r="I319" s="44"/>
      <c r="J319" s="106"/>
      <c r="K319" s="106"/>
      <c r="L319" s="106"/>
      <c r="M319" s="106"/>
      <c r="N319" s="106"/>
      <c r="O319" s="106"/>
      <c r="P319" s="50">
        <f t="shared" si="59"/>
        <v>0</v>
      </c>
      <c r="Q319" s="50">
        <f t="shared" si="60"/>
        <v>0</v>
      </c>
      <c r="R319" s="50">
        <f t="shared" si="61"/>
        <v>0</v>
      </c>
      <c r="S319" s="106"/>
      <c r="T319" s="106"/>
      <c r="U319" s="106"/>
      <c r="V319" s="106"/>
      <c r="W319" s="106"/>
      <c r="X319" s="106"/>
      <c r="Y319" s="75"/>
    </row>
    <row r="320" spans="1:25" s="96" customFormat="1" ht="46.5" customHeight="1" x14ac:dyDescent="0.15">
      <c r="A320" s="144"/>
      <c r="B320" s="146"/>
      <c r="C320" s="146"/>
      <c r="D320" s="147"/>
      <c r="E320" s="117" t="s">
        <v>564</v>
      </c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0">
        <f t="shared" si="59"/>
        <v>0</v>
      </c>
      <c r="Q320" s="50">
        <f t="shared" si="60"/>
        <v>0</v>
      </c>
      <c r="R320" s="50">
        <f t="shared" si="61"/>
        <v>0</v>
      </c>
      <c r="S320" s="55"/>
      <c r="T320" s="55"/>
      <c r="U320" s="55"/>
      <c r="V320" s="55"/>
      <c r="W320" s="55"/>
      <c r="X320" s="55"/>
      <c r="Y320" s="95"/>
    </row>
    <row r="321" spans="1:25" ht="12.75" customHeight="1" x14ac:dyDescent="0.15">
      <c r="A321" s="72"/>
      <c r="B321" s="44"/>
      <c r="C321" s="44"/>
      <c r="D321" s="54"/>
      <c r="E321" s="73" t="s">
        <v>420</v>
      </c>
      <c r="F321" s="44" t="s">
        <v>421</v>
      </c>
      <c r="G321" s="44"/>
      <c r="H321" s="44"/>
      <c r="I321" s="44"/>
      <c r="J321" s="44"/>
      <c r="K321" s="44"/>
      <c r="L321" s="44"/>
      <c r="M321" s="44"/>
      <c r="N321" s="44"/>
      <c r="O321" s="44"/>
      <c r="P321" s="50">
        <f t="shared" si="59"/>
        <v>0</v>
      </c>
      <c r="Q321" s="50">
        <f t="shared" si="60"/>
        <v>0</v>
      </c>
      <c r="R321" s="50">
        <f t="shared" si="61"/>
        <v>0</v>
      </c>
      <c r="S321" s="44"/>
      <c r="T321" s="44"/>
      <c r="U321" s="44"/>
      <c r="V321" s="44"/>
      <c r="W321" s="44"/>
      <c r="X321" s="44"/>
      <c r="Y321" s="75"/>
    </row>
    <row r="322" spans="1:25" s="96" customFormat="1" ht="46.5" customHeight="1" x14ac:dyDescent="0.15">
      <c r="A322" s="144" t="s">
        <v>262</v>
      </c>
      <c r="B322" s="146" t="s">
        <v>257</v>
      </c>
      <c r="C322" s="146" t="s">
        <v>219</v>
      </c>
      <c r="D322" s="147" t="s">
        <v>192</v>
      </c>
      <c r="E322" s="117" t="s">
        <v>263</v>
      </c>
      <c r="F322" s="55"/>
      <c r="G322" s="63">
        <f>+G324</f>
        <v>102884.984</v>
      </c>
      <c r="H322" s="63">
        <f t="shared" ref="H322:Y322" si="67">+H324</f>
        <v>3993</v>
      </c>
      <c r="I322" s="63">
        <f t="shared" si="67"/>
        <v>98891.983999999997</v>
      </c>
      <c r="J322" s="63">
        <f t="shared" si="67"/>
        <v>56390</v>
      </c>
      <c r="K322" s="63">
        <f t="shared" si="67"/>
        <v>19390</v>
      </c>
      <c r="L322" s="63">
        <f t="shared" si="67"/>
        <v>37000</v>
      </c>
      <c r="M322" s="63">
        <f t="shared" ref="M322:O322" si="68">+M324</f>
        <v>56390</v>
      </c>
      <c r="N322" s="63">
        <f t="shared" si="68"/>
        <v>19390</v>
      </c>
      <c r="O322" s="63">
        <f t="shared" si="68"/>
        <v>37000</v>
      </c>
      <c r="P322" s="50">
        <f t="shared" si="59"/>
        <v>0</v>
      </c>
      <c r="Q322" s="50">
        <f t="shared" si="60"/>
        <v>0</v>
      </c>
      <c r="R322" s="50">
        <f t="shared" si="61"/>
        <v>0</v>
      </c>
      <c r="S322" s="63">
        <f t="shared" ref="S322:X322" si="69">+S324</f>
        <v>56390</v>
      </c>
      <c r="T322" s="63">
        <f t="shared" si="69"/>
        <v>19390</v>
      </c>
      <c r="U322" s="63">
        <f t="shared" si="69"/>
        <v>37000</v>
      </c>
      <c r="V322" s="63">
        <f t="shared" si="69"/>
        <v>56390</v>
      </c>
      <c r="W322" s="63">
        <f t="shared" si="69"/>
        <v>19390</v>
      </c>
      <c r="X322" s="63">
        <f t="shared" si="69"/>
        <v>37000</v>
      </c>
      <c r="Y322" s="63">
        <f t="shared" si="67"/>
        <v>0</v>
      </c>
    </row>
    <row r="323" spans="1:25" ht="12.75" customHeight="1" x14ac:dyDescent="0.15">
      <c r="A323" s="72"/>
      <c r="B323" s="44"/>
      <c r="C323" s="44"/>
      <c r="D323" s="54"/>
      <c r="E323" s="73" t="s">
        <v>197</v>
      </c>
      <c r="F323" s="54"/>
      <c r="G323" s="59"/>
      <c r="H323" s="59"/>
      <c r="I323" s="59"/>
      <c r="J323" s="54"/>
      <c r="K323" s="54"/>
      <c r="L323" s="54"/>
      <c r="M323" s="54"/>
      <c r="N323" s="54"/>
      <c r="O323" s="54"/>
      <c r="P323" s="50">
        <f t="shared" si="59"/>
        <v>0</v>
      </c>
      <c r="Q323" s="50">
        <f t="shared" si="60"/>
        <v>0</v>
      </c>
      <c r="R323" s="50">
        <f t="shared" si="61"/>
        <v>0</v>
      </c>
      <c r="S323" s="54"/>
      <c r="T323" s="54"/>
      <c r="U323" s="54"/>
      <c r="V323" s="54"/>
      <c r="W323" s="54"/>
      <c r="X323" s="54"/>
      <c r="Y323" s="75"/>
    </row>
    <row r="324" spans="1:25" ht="12.75" customHeight="1" x14ac:dyDescent="0.15">
      <c r="A324" s="72" t="s">
        <v>264</v>
      </c>
      <c r="B324" s="44" t="s">
        <v>257</v>
      </c>
      <c r="C324" s="44" t="s">
        <v>219</v>
      </c>
      <c r="D324" s="44" t="s">
        <v>195</v>
      </c>
      <c r="E324" s="73" t="s">
        <v>263</v>
      </c>
      <c r="F324" s="54"/>
      <c r="G324" s="62">
        <f t="shared" ref="G324:Y324" si="70">+G326+G327+G328+G329+G330+G331+G332+G333</f>
        <v>102884.984</v>
      </c>
      <c r="H324" s="62">
        <f t="shared" si="70"/>
        <v>3993</v>
      </c>
      <c r="I324" s="66">
        <f t="shared" si="70"/>
        <v>98891.983999999997</v>
      </c>
      <c r="J324" s="62">
        <f t="shared" si="70"/>
        <v>56390</v>
      </c>
      <c r="K324" s="62">
        <f t="shared" si="70"/>
        <v>19390</v>
      </c>
      <c r="L324" s="62">
        <f t="shared" si="70"/>
        <v>37000</v>
      </c>
      <c r="M324" s="62">
        <f t="shared" ref="M324:O324" si="71">+M326+M327+M328+M329+M330+M331+M332+M333</f>
        <v>56390</v>
      </c>
      <c r="N324" s="62">
        <f t="shared" si="71"/>
        <v>19390</v>
      </c>
      <c r="O324" s="62">
        <f t="shared" si="71"/>
        <v>37000</v>
      </c>
      <c r="P324" s="50">
        <f t="shared" si="59"/>
        <v>0</v>
      </c>
      <c r="Q324" s="50">
        <f t="shared" si="60"/>
        <v>0</v>
      </c>
      <c r="R324" s="50">
        <f t="shared" si="61"/>
        <v>0</v>
      </c>
      <c r="S324" s="62">
        <f t="shared" si="70"/>
        <v>56390</v>
      </c>
      <c r="T324" s="62">
        <f t="shared" si="70"/>
        <v>19390</v>
      </c>
      <c r="U324" s="62">
        <f t="shared" si="70"/>
        <v>37000</v>
      </c>
      <c r="V324" s="62">
        <f t="shared" si="70"/>
        <v>56390</v>
      </c>
      <c r="W324" s="62">
        <f t="shared" si="70"/>
        <v>19390</v>
      </c>
      <c r="X324" s="62">
        <f t="shared" si="70"/>
        <v>37000</v>
      </c>
      <c r="Y324" s="62">
        <f t="shared" si="70"/>
        <v>0</v>
      </c>
    </row>
    <row r="325" spans="1:25" ht="12.75" customHeight="1" x14ac:dyDescent="0.15">
      <c r="A325" s="72"/>
      <c r="B325" s="44"/>
      <c r="C325" s="44"/>
      <c r="D325" s="54"/>
      <c r="E325" s="73" t="s">
        <v>5</v>
      </c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0">
        <f t="shared" si="59"/>
        <v>0</v>
      </c>
      <c r="Q325" s="50">
        <f t="shared" si="60"/>
        <v>0</v>
      </c>
      <c r="R325" s="50">
        <f t="shared" si="61"/>
        <v>0</v>
      </c>
      <c r="S325" s="54"/>
      <c r="T325" s="54"/>
      <c r="U325" s="54"/>
      <c r="V325" s="54"/>
      <c r="W325" s="54"/>
      <c r="X325" s="54"/>
      <c r="Y325" s="75"/>
    </row>
    <row r="326" spans="1:25" ht="21" customHeight="1" x14ac:dyDescent="0.15">
      <c r="A326" s="72"/>
      <c r="B326" s="44"/>
      <c r="C326" s="44"/>
      <c r="D326" s="54"/>
      <c r="E326" s="73" t="s">
        <v>377</v>
      </c>
      <c r="F326" s="44" t="s">
        <v>376</v>
      </c>
      <c r="G326" s="44"/>
      <c r="H326" s="105"/>
      <c r="I326" s="44"/>
      <c r="J326" s="119">
        <f t="shared" ref="J326:J333" si="72">+K326+L326</f>
        <v>1000</v>
      </c>
      <c r="K326" s="105">
        <v>1000</v>
      </c>
      <c r="L326" s="44"/>
      <c r="M326" s="119">
        <f t="shared" ref="M326:M333" si="73">+N326+O326</f>
        <v>1000</v>
      </c>
      <c r="N326" s="105">
        <v>1000</v>
      </c>
      <c r="O326" s="44"/>
      <c r="P326" s="50">
        <f t="shared" si="59"/>
        <v>0</v>
      </c>
      <c r="Q326" s="50">
        <f t="shared" si="60"/>
        <v>0</v>
      </c>
      <c r="R326" s="50">
        <f t="shared" si="61"/>
        <v>0</v>
      </c>
      <c r="S326" s="119">
        <f t="shared" ref="S326:S333" si="74">+T326+U326</f>
        <v>1000</v>
      </c>
      <c r="T326" s="105">
        <v>1000</v>
      </c>
      <c r="U326" s="44"/>
      <c r="V326" s="119">
        <f t="shared" ref="V326:V333" si="75">+W326+X326</f>
        <v>1000</v>
      </c>
      <c r="W326" s="105">
        <v>1000</v>
      </c>
      <c r="X326" s="44"/>
      <c r="Y326" s="75"/>
    </row>
    <row r="327" spans="1:25" ht="21" customHeight="1" x14ac:dyDescent="0.15">
      <c r="A327" s="72"/>
      <c r="B327" s="44"/>
      <c r="C327" s="44"/>
      <c r="D327" s="54"/>
      <c r="E327" s="73" t="s">
        <v>379</v>
      </c>
      <c r="F327" s="44" t="s">
        <v>378</v>
      </c>
      <c r="G327" s="109">
        <f>+H327+I327</f>
        <v>2450</v>
      </c>
      <c r="H327" s="107">
        <v>2450</v>
      </c>
      <c r="I327" s="44"/>
      <c r="J327" s="119">
        <f t="shared" si="72"/>
        <v>16000</v>
      </c>
      <c r="K327" s="105">
        <v>16000</v>
      </c>
      <c r="L327" s="44"/>
      <c r="M327" s="119">
        <f t="shared" si="73"/>
        <v>16000</v>
      </c>
      <c r="N327" s="105">
        <v>16000</v>
      </c>
      <c r="O327" s="44"/>
      <c r="P327" s="50">
        <f t="shared" ref="P327:P390" si="76">+M327-J327</f>
        <v>0</v>
      </c>
      <c r="Q327" s="50">
        <f t="shared" ref="Q327:Q390" si="77">+N327-K327</f>
        <v>0</v>
      </c>
      <c r="R327" s="50">
        <f t="shared" ref="R327:R390" si="78">+O327-L327</f>
        <v>0</v>
      </c>
      <c r="S327" s="119">
        <f t="shared" si="74"/>
        <v>16000</v>
      </c>
      <c r="T327" s="105">
        <v>16000</v>
      </c>
      <c r="U327" s="44"/>
      <c r="V327" s="119">
        <f t="shared" si="75"/>
        <v>16000</v>
      </c>
      <c r="W327" s="105">
        <v>16000</v>
      </c>
      <c r="X327" s="44"/>
      <c r="Y327" s="75"/>
    </row>
    <row r="328" spans="1:25" ht="21" customHeight="1" x14ac:dyDescent="0.15">
      <c r="A328" s="72"/>
      <c r="B328" s="44"/>
      <c r="C328" s="44"/>
      <c r="D328" s="54"/>
      <c r="E328" s="73" t="s">
        <v>405</v>
      </c>
      <c r="F328" s="44" t="s">
        <v>404</v>
      </c>
      <c r="G328" s="109">
        <f t="shared" ref="G328:G333" si="79">+H328+I328</f>
        <v>1273</v>
      </c>
      <c r="H328" s="107">
        <v>1273</v>
      </c>
      <c r="I328" s="44"/>
      <c r="J328" s="119">
        <f t="shared" si="72"/>
        <v>990</v>
      </c>
      <c r="K328" s="105">
        <v>990</v>
      </c>
      <c r="L328" s="44"/>
      <c r="M328" s="119">
        <f t="shared" si="73"/>
        <v>990</v>
      </c>
      <c r="N328" s="105">
        <v>990</v>
      </c>
      <c r="O328" s="44"/>
      <c r="P328" s="50">
        <f t="shared" si="76"/>
        <v>0</v>
      </c>
      <c r="Q328" s="50">
        <f t="shared" si="77"/>
        <v>0</v>
      </c>
      <c r="R328" s="50">
        <f t="shared" si="78"/>
        <v>0</v>
      </c>
      <c r="S328" s="119">
        <f t="shared" si="74"/>
        <v>990</v>
      </c>
      <c r="T328" s="105">
        <v>990</v>
      </c>
      <c r="U328" s="44"/>
      <c r="V328" s="119">
        <f t="shared" si="75"/>
        <v>990</v>
      </c>
      <c r="W328" s="105">
        <v>990</v>
      </c>
      <c r="X328" s="44"/>
      <c r="Y328" s="75"/>
    </row>
    <row r="329" spans="1:25" ht="26.25" customHeight="1" x14ac:dyDescent="0.15">
      <c r="A329" s="72"/>
      <c r="B329" s="44"/>
      <c r="C329" s="44"/>
      <c r="D329" s="54"/>
      <c r="E329" s="73" t="s">
        <v>409</v>
      </c>
      <c r="F329" s="44" t="s">
        <v>408</v>
      </c>
      <c r="G329" s="109">
        <f t="shared" si="79"/>
        <v>270</v>
      </c>
      <c r="H329" s="107">
        <v>270</v>
      </c>
      <c r="I329" s="44"/>
      <c r="J329" s="119">
        <f t="shared" si="72"/>
        <v>500</v>
      </c>
      <c r="K329" s="105">
        <v>500</v>
      </c>
      <c r="L329" s="44"/>
      <c r="M329" s="119">
        <f t="shared" si="73"/>
        <v>500</v>
      </c>
      <c r="N329" s="105">
        <v>500</v>
      </c>
      <c r="O329" s="44"/>
      <c r="P329" s="50">
        <f t="shared" si="76"/>
        <v>0</v>
      </c>
      <c r="Q329" s="50">
        <f t="shared" si="77"/>
        <v>0</v>
      </c>
      <c r="R329" s="50">
        <f t="shared" si="78"/>
        <v>0</v>
      </c>
      <c r="S329" s="119">
        <f t="shared" si="74"/>
        <v>500</v>
      </c>
      <c r="T329" s="105">
        <v>500</v>
      </c>
      <c r="U329" s="44"/>
      <c r="V329" s="119">
        <f t="shared" si="75"/>
        <v>500</v>
      </c>
      <c r="W329" s="105">
        <v>500</v>
      </c>
      <c r="X329" s="44"/>
      <c r="Y329" s="75"/>
    </row>
    <row r="330" spans="1:25" ht="21" customHeight="1" x14ac:dyDescent="0.15">
      <c r="A330" s="72"/>
      <c r="B330" s="44"/>
      <c r="C330" s="44"/>
      <c r="D330" s="54"/>
      <c r="E330" s="73" t="s">
        <v>413</v>
      </c>
      <c r="F330" s="44" t="s">
        <v>412</v>
      </c>
      <c r="G330" s="109">
        <f t="shared" si="79"/>
        <v>0</v>
      </c>
      <c r="H330" s="105"/>
      <c r="I330" s="44"/>
      <c r="J330" s="119">
        <f t="shared" si="72"/>
        <v>900</v>
      </c>
      <c r="K330" s="105">
        <v>900</v>
      </c>
      <c r="L330" s="44"/>
      <c r="M330" s="119">
        <f t="shared" si="73"/>
        <v>900</v>
      </c>
      <c r="N330" s="105">
        <v>900</v>
      </c>
      <c r="O330" s="44"/>
      <c r="P330" s="50">
        <f t="shared" si="76"/>
        <v>0</v>
      </c>
      <c r="Q330" s="50">
        <f t="shared" si="77"/>
        <v>0</v>
      </c>
      <c r="R330" s="50">
        <f t="shared" si="78"/>
        <v>0</v>
      </c>
      <c r="S330" s="119">
        <f t="shared" si="74"/>
        <v>900</v>
      </c>
      <c r="T330" s="105">
        <v>900</v>
      </c>
      <c r="U330" s="44"/>
      <c r="V330" s="119">
        <f t="shared" si="75"/>
        <v>900</v>
      </c>
      <c r="W330" s="105">
        <v>900</v>
      </c>
      <c r="X330" s="44"/>
      <c r="Y330" s="75"/>
    </row>
    <row r="331" spans="1:25" s="96" customFormat="1" ht="46.5" customHeight="1" x14ac:dyDescent="0.15">
      <c r="A331" s="144"/>
      <c r="B331" s="146"/>
      <c r="C331" s="146"/>
      <c r="D331" s="147"/>
      <c r="E331" s="117" t="s">
        <v>565</v>
      </c>
      <c r="F331" s="55"/>
      <c r="G331" s="109">
        <f t="shared" si="79"/>
        <v>0</v>
      </c>
      <c r="H331" s="55"/>
      <c r="I331" s="55"/>
      <c r="J331" s="119">
        <f t="shared" si="72"/>
        <v>0</v>
      </c>
      <c r="K331" s="55"/>
      <c r="L331" s="55"/>
      <c r="M331" s="119">
        <f t="shared" si="73"/>
        <v>0</v>
      </c>
      <c r="N331" s="55"/>
      <c r="O331" s="55"/>
      <c r="P331" s="50">
        <f t="shared" si="76"/>
        <v>0</v>
      </c>
      <c r="Q331" s="50">
        <f t="shared" si="77"/>
        <v>0</v>
      </c>
      <c r="R331" s="50">
        <f t="shared" si="78"/>
        <v>0</v>
      </c>
      <c r="S331" s="119">
        <f t="shared" si="74"/>
        <v>0</v>
      </c>
      <c r="T331" s="55"/>
      <c r="U331" s="55"/>
      <c r="V331" s="119">
        <f t="shared" si="75"/>
        <v>0</v>
      </c>
      <c r="W331" s="55"/>
      <c r="X331" s="55"/>
      <c r="Y331" s="95"/>
    </row>
    <row r="332" spans="1:25" s="134" customFormat="1" ht="12.75" customHeight="1" x14ac:dyDescent="0.15">
      <c r="A332" s="131"/>
      <c r="B332" s="71"/>
      <c r="C332" s="71"/>
      <c r="D332" s="132"/>
      <c r="E332" s="130" t="s">
        <v>445</v>
      </c>
      <c r="F332" s="71" t="s">
        <v>444</v>
      </c>
      <c r="G332" s="109">
        <f t="shared" si="79"/>
        <v>98646.983999999997</v>
      </c>
      <c r="H332" s="71"/>
      <c r="I332" s="108">
        <v>98646.983999999997</v>
      </c>
      <c r="J332" s="119">
        <f t="shared" si="72"/>
        <v>35000</v>
      </c>
      <c r="K332" s="71"/>
      <c r="L332" s="79">
        <v>35000</v>
      </c>
      <c r="M332" s="119">
        <f t="shared" si="73"/>
        <v>35000</v>
      </c>
      <c r="N332" s="71"/>
      <c r="O332" s="79">
        <v>35000</v>
      </c>
      <c r="P332" s="50">
        <f t="shared" si="76"/>
        <v>0</v>
      </c>
      <c r="Q332" s="50">
        <f t="shared" si="77"/>
        <v>0</v>
      </c>
      <c r="R332" s="50">
        <f t="shared" si="78"/>
        <v>0</v>
      </c>
      <c r="S332" s="119">
        <f t="shared" si="74"/>
        <v>35000</v>
      </c>
      <c r="T332" s="71"/>
      <c r="U332" s="79">
        <v>35000</v>
      </c>
      <c r="V332" s="119">
        <f t="shared" si="75"/>
        <v>35000</v>
      </c>
      <c r="W332" s="71"/>
      <c r="X332" s="79">
        <v>35000</v>
      </c>
      <c r="Y332" s="133"/>
    </row>
    <row r="333" spans="1:25" s="134" customFormat="1" ht="12.75" customHeight="1" x14ac:dyDescent="0.15">
      <c r="A333" s="131"/>
      <c r="B333" s="71"/>
      <c r="C333" s="71"/>
      <c r="D333" s="132"/>
      <c r="E333" s="130" t="s">
        <v>447</v>
      </c>
      <c r="F333" s="71">
        <v>5122</v>
      </c>
      <c r="G333" s="109">
        <f t="shared" si="79"/>
        <v>245</v>
      </c>
      <c r="H333" s="71"/>
      <c r="I333" s="107">
        <v>245</v>
      </c>
      <c r="J333" s="119">
        <f t="shared" si="72"/>
        <v>2000</v>
      </c>
      <c r="K333" s="71"/>
      <c r="L333" s="79">
        <v>2000</v>
      </c>
      <c r="M333" s="119">
        <f t="shared" si="73"/>
        <v>2000</v>
      </c>
      <c r="N333" s="71"/>
      <c r="O333" s="79">
        <v>2000</v>
      </c>
      <c r="P333" s="50">
        <f t="shared" si="76"/>
        <v>0</v>
      </c>
      <c r="Q333" s="50">
        <f t="shared" si="77"/>
        <v>0</v>
      </c>
      <c r="R333" s="50">
        <f t="shared" si="78"/>
        <v>0</v>
      </c>
      <c r="S333" s="119">
        <f t="shared" si="74"/>
        <v>2000</v>
      </c>
      <c r="T333" s="71"/>
      <c r="U333" s="79">
        <v>2000</v>
      </c>
      <c r="V333" s="119">
        <f t="shared" si="75"/>
        <v>2000</v>
      </c>
      <c r="W333" s="71"/>
      <c r="X333" s="79">
        <v>2000</v>
      </c>
      <c r="Y333" s="133"/>
    </row>
    <row r="334" spans="1:25" s="134" customFormat="1" ht="42.75" customHeight="1" x14ac:dyDescent="0.15">
      <c r="A334" s="131"/>
      <c r="B334" s="71"/>
      <c r="C334" s="71"/>
      <c r="D334" s="132"/>
      <c r="E334" s="135" t="s">
        <v>651</v>
      </c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50">
        <f t="shared" si="76"/>
        <v>0</v>
      </c>
      <c r="Q334" s="50">
        <f t="shared" si="77"/>
        <v>0</v>
      </c>
      <c r="R334" s="50">
        <f t="shared" si="78"/>
        <v>0</v>
      </c>
      <c r="S334" s="71"/>
      <c r="T334" s="71"/>
      <c r="U334" s="71"/>
      <c r="V334" s="71"/>
      <c r="W334" s="71"/>
      <c r="X334" s="71"/>
      <c r="Y334" s="133"/>
    </row>
    <row r="335" spans="1:25" s="134" customFormat="1" ht="37.5" customHeight="1" x14ac:dyDescent="0.15">
      <c r="A335" s="131"/>
      <c r="B335" s="71"/>
      <c r="C335" s="71"/>
      <c r="D335" s="132"/>
      <c r="E335" s="135" t="s">
        <v>656</v>
      </c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50">
        <f t="shared" si="76"/>
        <v>0</v>
      </c>
      <c r="Q335" s="50">
        <f t="shared" si="77"/>
        <v>0</v>
      </c>
      <c r="R335" s="50">
        <f t="shared" si="78"/>
        <v>0</v>
      </c>
      <c r="S335" s="71"/>
      <c r="T335" s="71"/>
      <c r="U335" s="71"/>
      <c r="V335" s="71"/>
      <c r="W335" s="71"/>
      <c r="X335" s="71"/>
      <c r="Y335" s="133"/>
    </row>
    <row r="336" spans="1:25" s="96" customFormat="1" ht="46.5" customHeight="1" x14ac:dyDescent="0.15">
      <c r="A336" s="144" t="s">
        <v>265</v>
      </c>
      <c r="B336" s="146" t="s">
        <v>257</v>
      </c>
      <c r="C336" s="146" t="s">
        <v>201</v>
      </c>
      <c r="D336" s="147" t="s">
        <v>192</v>
      </c>
      <c r="E336" s="117" t="s">
        <v>266</v>
      </c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0">
        <f t="shared" si="76"/>
        <v>0</v>
      </c>
      <c r="Q336" s="50">
        <f t="shared" si="77"/>
        <v>0</v>
      </c>
      <c r="R336" s="50">
        <f t="shared" si="78"/>
        <v>0</v>
      </c>
      <c r="S336" s="55"/>
      <c r="T336" s="55"/>
      <c r="U336" s="55"/>
      <c r="V336" s="55"/>
      <c r="W336" s="55"/>
      <c r="X336" s="55"/>
      <c r="Y336" s="95"/>
    </row>
    <row r="337" spans="1:25" ht="12.75" customHeight="1" x14ac:dyDescent="0.15">
      <c r="A337" s="72"/>
      <c r="B337" s="44"/>
      <c r="C337" s="44"/>
      <c r="D337" s="54"/>
      <c r="E337" s="73" t="s">
        <v>197</v>
      </c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0">
        <f t="shared" si="76"/>
        <v>0</v>
      </c>
      <c r="Q337" s="50">
        <f t="shared" si="77"/>
        <v>0</v>
      </c>
      <c r="R337" s="50">
        <f t="shared" si="78"/>
        <v>0</v>
      </c>
      <c r="S337" s="54"/>
      <c r="T337" s="54"/>
      <c r="U337" s="54"/>
      <c r="V337" s="54"/>
      <c r="W337" s="54"/>
      <c r="X337" s="54"/>
      <c r="Y337" s="75"/>
    </row>
    <row r="338" spans="1:25" ht="12.75" customHeight="1" x14ac:dyDescent="0.15">
      <c r="A338" s="72" t="s">
        <v>267</v>
      </c>
      <c r="B338" s="44" t="s">
        <v>257</v>
      </c>
      <c r="C338" s="44" t="s">
        <v>201</v>
      </c>
      <c r="D338" s="44" t="s">
        <v>195</v>
      </c>
      <c r="E338" s="73" t="s">
        <v>268</v>
      </c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0">
        <f t="shared" si="76"/>
        <v>0</v>
      </c>
      <c r="Q338" s="50">
        <f t="shared" si="77"/>
        <v>0</v>
      </c>
      <c r="R338" s="50">
        <f t="shared" si="78"/>
        <v>0</v>
      </c>
      <c r="S338" s="54"/>
      <c r="T338" s="54"/>
      <c r="U338" s="54"/>
      <c r="V338" s="54"/>
      <c r="W338" s="54"/>
      <c r="X338" s="54"/>
      <c r="Y338" s="75"/>
    </row>
    <row r="339" spans="1:25" ht="12.75" customHeight="1" x14ac:dyDescent="0.15">
      <c r="A339" s="72"/>
      <c r="B339" s="44"/>
      <c r="C339" s="44"/>
      <c r="D339" s="54"/>
      <c r="E339" s="73" t="s">
        <v>5</v>
      </c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0">
        <f t="shared" si="76"/>
        <v>0</v>
      </c>
      <c r="Q339" s="50">
        <f t="shared" si="77"/>
        <v>0</v>
      </c>
      <c r="R339" s="50">
        <f t="shared" si="78"/>
        <v>0</v>
      </c>
      <c r="S339" s="54"/>
      <c r="T339" s="54"/>
      <c r="U339" s="54"/>
      <c r="V339" s="54"/>
      <c r="W339" s="54"/>
      <c r="X339" s="54"/>
      <c r="Y339" s="75"/>
    </row>
    <row r="340" spans="1:25" s="96" customFormat="1" ht="46.5" customHeight="1" x14ac:dyDescent="0.15">
      <c r="A340" s="144"/>
      <c r="B340" s="146"/>
      <c r="C340" s="146"/>
      <c r="D340" s="147"/>
      <c r="E340" s="117" t="s">
        <v>566</v>
      </c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0">
        <f t="shared" si="76"/>
        <v>0</v>
      </c>
      <c r="Q340" s="50">
        <f t="shared" si="77"/>
        <v>0</v>
      </c>
      <c r="R340" s="50">
        <f t="shared" si="78"/>
        <v>0</v>
      </c>
      <c r="S340" s="55"/>
      <c r="T340" s="55"/>
      <c r="U340" s="55"/>
      <c r="V340" s="55"/>
      <c r="W340" s="55"/>
      <c r="X340" s="55"/>
      <c r="Y340" s="95"/>
    </row>
    <row r="341" spans="1:25" ht="12.75" customHeight="1" x14ac:dyDescent="0.15">
      <c r="A341" s="72"/>
      <c r="B341" s="44"/>
      <c r="C341" s="44"/>
      <c r="D341" s="54"/>
      <c r="E341" s="73" t="s">
        <v>379</v>
      </c>
      <c r="F341" s="44" t="s">
        <v>378</v>
      </c>
      <c r="G341" s="44"/>
      <c r="H341" s="44"/>
      <c r="I341" s="44"/>
      <c r="J341" s="44"/>
      <c r="K341" s="44"/>
      <c r="L341" s="44"/>
      <c r="M341" s="44"/>
      <c r="N341" s="44"/>
      <c r="O341" s="44"/>
      <c r="P341" s="50">
        <f t="shared" si="76"/>
        <v>0</v>
      </c>
      <c r="Q341" s="50">
        <f t="shared" si="77"/>
        <v>0</v>
      </c>
      <c r="R341" s="50">
        <f t="shared" si="78"/>
        <v>0</v>
      </c>
      <c r="S341" s="44"/>
      <c r="T341" s="44"/>
      <c r="U341" s="44"/>
      <c r="V341" s="44"/>
      <c r="W341" s="44"/>
      <c r="X341" s="44"/>
      <c r="Y341" s="75"/>
    </row>
    <row r="342" spans="1:25" s="96" customFormat="1" ht="46.5" customHeight="1" x14ac:dyDescent="0.15">
      <c r="A342" s="144" t="s">
        <v>269</v>
      </c>
      <c r="B342" s="146" t="s">
        <v>257</v>
      </c>
      <c r="C342" s="146" t="s">
        <v>212</v>
      </c>
      <c r="D342" s="147" t="s">
        <v>192</v>
      </c>
      <c r="E342" s="117" t="s">
        <v>270</v>
      </c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0">
        <f t="shared" si="76"/>
        <v>0</v>
      </c>
      <c r="Q342" s="50">
        <f t="shared" si="77"/>
        <v>0</v>
      </c>
      <c r="R342" s="50">
        <f t="shared" si="78"/>
        <v>0</v>
      </c>
      <c r="S342" s="55"/>
      <c r="T342" s="55"/>
      <c r="U342" s="55"/>
      <c r="V342" s="55"/>
      <c r="W342" s="55"/>
      <c r="X342" s="55"/>
      <c r="Y342" s="95"/>
    </row>
    <row r="343" spans="1:25" ht="12.75" customHeight="1" x14ac:dyDescent="0.15">
      <c r="A343" s="72"/>
      <c r="B343" s="44"/>
      <c r="C343" s="44"/>
      <c r="D343" s="54"/>
      <c r="E343" s="73" t="s">
        <v>197</v>
      </c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0">
        <f t="shared" si="76"/>
        <v>0</v>
      </c>
      <c r="Q343" s="50">
        <f t="shared" si="77"/>
        <v>0</v>
      </c>
      <c r="R343" s="50">
        <f t="shared" si="78"/>
        <v>0</v>
      </c>
      <c r="S343" s="54"/>
      <c r="T343" s="54"/>
      <c r="U343" s="54"/>
      <c r="V343" s="54"/>
      <c r="W343" s="54"/>
      <c r="X343" s="54"/>
      <c r="Y343" s="75"/>
    </row>
    <row r="344" spans="1:25" ht="12.75" customHeight="1" x14ac:dyDescent="0.15">
      <c r="A344" s="72" t="s">
        <v>271</v>
      </c>
      <c r="B344" s="44" t="s">
        <v>257</v>
      </c>
      <c r="C344" s="44" t="s">
        <v>212</v>
      </c>
      <c r="D344" s="44" t="s">
        <v>195</v>
      </c>
      <c r="E344" s="73" t="s">
        <v>270</v>
      </c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0">
        <f t="shared" si="76"/>
        <v>0</v>
      </c>
      <c r="Q344" s="50">
        <f t="shared" si="77"/>
        <v>0</v>
      </c>
      <c r="R344" s="50">
        <f t="shared" si="78"/>
        <v>0</v>
      </c>
      <c r="S344" s="54"/>
      <c r="T344" s="54"/>
      <c r="U344" s="54"/>
      <c r="V344" s="54"/>
      <c r="W344" s="54"/>
      <c r="X344" s="54"/>
      <c r="Y344" s="75"/>
    </row>
    <row r="345" spans="1:25" ht="12.75" customHeight="1" x14ac:dyDescent="0.15">
      <c r="A345" s="72"/>
      <c r="B345" s="44"/>
      <c r="C345" s="44"/>
      <c r="D345" s="54"/>
      <c r="E345" s="73" t="s">
        <v>5</v>
      </c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0">
        <f t="shared" si="76"/>
        <v>0</v>
      </c>
      <c r="Q345" s="50">
        <f t="shared" si="77"/>
        <v>0</v>
      </c>
      <c r="R345" s="50">
        <f t="shared" si="78"/>
        <v>0</v>
      </c>
      <c r="S345" s="54"/>
      <c r="T345" s="54"/>
      <c r="U345" s="54"/>
      <c r="V345" s="54"/>
      <c r="W345" s="54"/>
      <c r="X345" s="54"/>
      <c r="Y345" s="75"/>
    </row>
    <row r="346" spans="1:25" s="96" customFormat="1" ht="46.5" customHeight="1" x14ac:dyDescent="0.15">
      <c r="A346" s="144"/>
      <c r="B346" s="146"/>
      <c r="C346" s="146"/>
      <c r="D346" s="147"/>
      <c r="E346" s="117" t="s">
        <v>567</v>
      </c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0">
        <f t="shared" si="76"/>
        <v>0</v>
      </c>
      <c r="Q346" s="50">
        <f t="shared" si="77"/>
        <v>0</v>
      </c>
      <c r="R346" s="50">
        <f t="shared" si="78"/>
        <v>0</v>
      </c>
      <c r="S346" s="55"/>
      <c r="T346" s="55"/>
      <c r="U346" s="55"/>
      <c r="V346" s="55"/>
      <c r="W346" s="55"/>
      <c r="X346" s="55"/>
      <c r="Y346" s="95"/>
    </row>
    <row r="347" spans="1:25" ht="12.75" customHeight="1" x14ac:dyDescent="0.15">
      <c r="A347" s="72"/>
      <c r="B347" s="44"/>
      <c r="C347" s="44"/>
      <c r="D347" s="54"/>
      <c r="E347" s="73" t="s">
        <v>420</v>
      </c>
      <c r="F347" s="44" t="s">
        <v>421</v>
      </c>
      <c r="G347" s="44"/>
      <c r="H347" s="44"/>
      <c r="I347" s="44"/>
      <c r="J347" s="44"/>
      <c r="K347" s="44"/>
      <c r="L347" s="44"/>
      <c r="M347" s="44"/>
      <c r="N347" s="44"/>
      <c r="O347" s="44"/>
      <c r="P347" s="50">
        <f t="shared" si="76"/>
        <v>0</v>
      </c>
      <c r="Q347" s="50">
        <f t="shared" si="77"/>
        <v>0</v>
      </c>
      <c r="R347" s="50">
        <f t="shared" si="78"/>
        <v>0</v>
      </c>
      <c r="S347" s="44"/>
      <c r="T347" s="44"/>
      <c r="U347" s="44"/>
      <c r="V347" s="44"/>
      <c r="W347" s="44"/>
      <c r="X347" s="44"/>
      <c r="Y347" s="75"/>
    </row>
    <row r="348" spans="1:25" ht="12.75" customHeight="1" x14ac:dyDescent="0.15">
      <c r="A348" s="72"/>
      <c r="B348" s="44"/>
      <c r="C348" s="44"/>
      <c r="D348" s="54"/>
      <c r="E348" s="73" t="s">
        <v>449</v>
      </c>
      <c r="F348" s="44" t="s">
        <v>448</v>
      </c>
      <c r="G348" s="44"/>
      <c r="H348" s="44"/>
      <c r="I348" s="44"/>
      <c r="J348" s="44"/>
      <c r="K348" s="44"/>
      <c r="L348" s="44"/>
      <c r="M348" s="44"/>
      <c r="N348" s="44"/>
      <c r="O348" s="44"/>
      <c r="P348" s="50">
        <f t="shared" si="76"/>
        <v>0</v>
      </c>
      <c r="Q348" s="50">
        <f t="shared" si="77"/>
        <v>0</v>
      </c>
      <c r="R348" s="50">
        <f t="shared" si="78"/>
        <v>0</v>
      </c>
      <c r="S348" s="44"/>
      <c r="T348" s="44"/>
      <c r="U348" s="44"/>
      <c r="V348" s="44"/>
      <c r="W348" s="44"/>
      <c r="X348" s="44"/>
      <c r="Y348" s="75"/>
    </row>
    <row r="349" spans="1:25" s="96" customFormat="1" ht="46.5" customHeight="1" x14ac:dyDescent="0.15">
      <c r="A349" s="144"/>
      <c r="B349" s="146"/>
      <c r="C349" s="146"/>
      <c r="D349" s="147"/>
      <c r="E349" s="117" t="s">
        <v>568</v>
      </c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0">
        <f t="shared" si="76"/>
        <v>0</v>
      </c>
      <c r="Q349" s="50">
        <f t="shared" si="77"/>
        <v>0</v>
      </c>
      <c r="R349" s="50">
        <f t="shared" si="78"/>
        <v>0</v>
      </c>
      <c r="S349" s="55"/>
      <c r="T349" s="55"/>
      <c r="U349" s="55"/>
      <c r="V349" s="55"/>
      <c r="W349" s="55"/>
      <c r="X349" s="55"/>
      <c r="Y349" s="95"/>
    </row>
    <row r="350" spans="1:25" ht="12.75" customHeight="1" x14ac:dyDescent="0.15">
      <c r="A350" s="72"/>
      <c r="B350" s="44"/>
      <c r="C350" s="44"/>
      <c r="D350" s="54"/>
      <c r="E350" s="73" t="s">
        <v>379</v>
      </c>
      <c r="F350" s="44" t="s">
        <v>378</v>
      </c>
      <c r="G350" s="44"/>
      <c r="H350" s="44"/>
      <c r="I350" s="44"/>
      <c r="J350" s="44"/>
      <c r="K350" s="44"/>
      <c r="L350" s="44"/>
      <c r="M350" s="44"/>
      <c r="N350" s="44"/>
      <c r="O350" s="44"/>
      <c r="P350" s="50">
        <f t="shared" si="76"/>
        <v>0</v>
      </c>
      <c r="Q350" s="50">
        <f t="shared" si="77"/>
        <v>0</v>
      </c>
      <c r="R350" s="50">
        <f t="shared" si="78"/>
        <v>0</v>
      </c>
      <c r="S350" s="44"/>
      <c r="T350" s="44"/>
      <c r="U350" s="44"/>
      <c r="V350" s="44"/>
      <c r="W350" s="44"/>
      <c r="X350" s="44"/>
      <c r="Y350" s="75"/>
    </row>
    <row r="351" spans="1:25" s="96" customFormat="1" ht="46.5" customHeight="1" x14ac:dyDescent="0.15">
      <c r="A351" s="144"/>
      <c r="B351" s="146"/>
      <c r="C351" s="146"/>
      <c r="D351" s="147"/>
      <c r="E351" s="117" t="s">
        <v>569</v>
      </c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0">
        <f t="shared" si="76"/>
        <v>0</v>
      </c>
      <c r="Q351" s="50">
        <f t="shared" si="77"/>
        <v>0</v>
      </c>
      <c r="R351" s="50">
        <f t="shared" si="78"/>
        <v>0</v>
      </c>
      <c r="S351" s="55"/>
      <c r="T351" s="55"/>
      <c r="U351" s="55"/>
      <c r="V351" s="55"/>
      <c r="W351" s="55"/>
      <c r="X351" s="55"/>
      <c r="Y351" s="95"/>
    </row>
    <row r="352" spans="1:25" ht="12.75" customHeight="1" x14ac:dyDescent="0.15">
      <c r="A352" s="72"/>
      <c r="B352" s="44"/>
      <c r="C352" s="44"/>
      <c r="D352" s="54"/>
      <c r="E352" s="73" t="s">
        <v>379</v>
      </c>
      <c r="F352" s="44" t="s">
        <v>378</v>
      </c>
      <c r="G352" s="44"/>
      <c r="H352" s="44"/>
      <c r="I352" s="44"/>
      <c r="J352" s="44"/>
      <c r="K352" s="44"/>
      <c r="L352" s="44"/>
      <c r="M352" s="44"/>
      <c r="N352" s="44"/>
      <c r="O352" s="44"/>
      <c r="P352" s="50">
        <f t="shared" si="76"/>
        <v>0</v>
      </c>
      <c r="Q352" s="50">
        <f t="shared" si="77"/>
        <v>0</v>
      </c>
      <c r="R352" s="50">
        <f t="shared" si="78"/>
        <v>0</v>
      </c>
      <c r="S352" s="44"/>
      <c r="T352" s="44"/>
      <c r="U352" s="44"/>
      <c r="V352" s="44"/>
      <c r="W352" s="44"/>
      <c r="X352" s="44"/>
      <c r="Y352" s="75"/>
    </row>
    <row r="353" spans="1:25" ht="12.75" customHeight="1" x14ac:dyDescent="0.15">
      <c r="A353" s="72"/>
      <c r="B353" s="44"/>
      <c r="C353" s="44"/>
      <c r="D353" s="54"/>
      <c r="E353" s="73" t="s">
        <v>445</v>
      </c>
      <c r="F353" s="44" t="s">
        <v>444</v>
      </c>
      <c r="G353" s="44"/>
      <c r="H353" s="44"/>
      <c r="I353" s="44"/>
      <c r="J353" s="44"/>
      <c r="K353" s="44"/>
      <c r="L353" s="44"/>
      <c r="M353" s="44"/>
      <c r="N353" s="44"/>
      <c r="O353" s="44"/>
      <c r="P353" s="50">
        <f t="shared" si="76"/>
        <v>0</v>
      </c>
      <c r="Q353" s="50">
        <f t="shared" si="77"/>
        <v>0</v>
      </c>
      <c r="R353" s="50">
        <f t="shared" si="78"/>
        <v>0</v>
      </c>
      <c r="S353" s="44"/>
      <c r="T353" s="44"/>
      <c r="U353" s="44"/>
      <c r="V353" s="44"/>
      <c r="W353" s="44"/>
      <c r="X353" s="44"/>
      <c r="Y353" s="75"/>
    </row>
    <row r="354" spans="1:25" s="96" customFormat="1" ht="46.5" customHeight="1" x14ac:dyDescent="0.15">
      <c r="A354" s="144"/>
      <c r="B354" s="146"/>
      <c r="C354" s="146"/>
      <c r="D354" s="147"/>
      <c r="E354" s="117" t="s">
        <v>570</v>
      </c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0">
        <f t="shared" si="76"/>
        <v>0</v>
      </c>
      <c r="Q354" s="50">
        <f t="shared" si="77"/>
        <v>0</v>
      </c>
      <c r="R354" s="50">
        <f t="shared" si="78"/>
        <v>0</v>
      </c>
      <c r="S354" s="55"/>
      <c r="T354" s="55"/>
      <c r="U354" s="55"/>
      <c r="V354" s="55"/>
      <c r="W354" s="55"/>
      <c r="X354" s="55"/>
      <c r="Y354" s="95"/>
    </row>
    <row r="355" spans="1:25" ht="12.75" customHeight="1" x14ac:dyDescent="0.15">
      <c r="A355" s="72"/>
      <c r="B355" s="44"/>
      <c r="C355" s="44"/>
      <c r="D355" s="54"/>
      <c r="E355" s="73" t="s">
        <v>420</v>
      </c>
      <c r="F355" s="44" t="s">
        <v>421</v>
      </c>
      <c r="G355" s="44"/>
      <c r="H355" s="44"/>
      <c r="I355" s="44"/>
      <c r="J355" s="44"/>
      <c r="K355" s="44"/>
      <c r="L355" s="44"/>
      <c r="M355" s="44"/>
      <c r="N355" s="44"/>
      <c r="O355" s="44"/>
      <c r="P355" s="50">
        <f t="shared" si="76"/>
        <v>0</v>
      </c>
      <c r="Q355" s="50">
        <f t="shared" si="77"/>
        <v>0</v>
      </c>
      <c r="R355" s="50">
        <f t="shared" si="78"/>
        <v>0</v>
      </c>
      <c r="S355" s="44"/>
      <c r="T355" s="44"/>
      <c r="U355" s="44"/>
      <c r="V355" s="44"/>
      <c r="W355" s="44"/>
      <c r="X355" s="44"/>
      <c r="Y355" s="75"/>
    </row>
    <row r="356" spans="1:25" s="96" customFormat="1" ht="60.75" customHeight="1" x14ac:dyDescent="0.15">
      <c r="A356" s="144"/>
      <c r="B356" s="146"/>
      <c r="C356" s="146"/>
      <c r="D356" s="147"/>
      <c r="E356" s="117" t="s">
        <v>571</v>
      </c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0">
        <f t="shared" si="76"/>
        <v>0</v>
      </c>
      <c r="Q356" s="50">
        <f t="shared" si="77"/>
        <v>0</v>
      </c>
      <c r="R356" s="50">
        <f t="shared" si="78"/>
        <v>0</v>
      </c>
      <c r="S356" s="55"/>
      <c r="T356" s="55"/>
      <c r="U356" s="55"/>
      <c r="V356" s="55"/>
      <c r="W356" s="55"/>
      <c r="X356" s="55"/>
      <c r="Y356" s="95"/>
    </row>
    <row r="357" spans="1:25" ht="12.75" customHeight="1" x14ac:dyDescent="0.15">
      <c r="A357" s="72"/>
      <c r="B357" s="44"/>
      <c r="C357" s="44"/>
      <c r="D357" s="54"/>
      <c r="E357" s="73" t="s">
        <v>440</v>
      </c>
      <c r="F357" s="44" t="s">
        <v>441</v>
      </c>
      <c r="G357" s="44"/>
      <c r="H357" s="44"/>
      <c r="I357" s="44"/>
      <c r="J357" s="44"/>
      <c r="K357" s="44"/>
      <c r="L357" s="44"/>
      <c r="M357" s="44"/>
      <c r="N357" s="44"/>
      <c r="O357" s="44"/>
      <c r="P357" s="50">
        <f t="shared" si="76"/>
        <v>0</v>
      </c>
      <c r="Q357" s="50">
        <f t="shared" si="77"/>
        <v>0</v>
      </c>
      <c r="R357" s="50">
        <f t="shared" si="78"/>
        <v>0</v>
      </c>
      <c r="S357" s="44"/>
      <c r="T357" s="44"/>
      <c r="U357" s="44"/>
      <c r="V357" s="44"/>
      <c r="W357" s="44"/>
      <c r="X357" s="44"/>
      <c r="Y357" s="75"/>
    </row>
    <row r="358" spans="1:25" s="96" customFormat="1" ht="60" customHeight="1" x14ac:dyDescent="0.15">
      <c r="A358" s="144"/>
      <c r="B358" s="146"/>
      <c r="C358" s="146"/>
      <c r="D358" s="147"/>
      <c r="E358" s="117" t="s">
        <v>572</v>
      </c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0">
        <f t="shared" si="76"/>
        <v>0</v>
      </c>
      <c r="Q358" s="50">
        <f t="shared" si="77"/>
        <v>0</v>
      </c>
      <c r="R358" s="50">
        <f t="shared" si="78"/>
        <v>0</v>
      </c>
      <c r="S358" s="55"/>
      <c r="T358" s="55"/>
      <c r="U358" s="55"/>
      <c r="V358" s="55"/>
      <c r="W358" s="55"/>
      <c r="X358" s="55"/>
      <c r="Y358" s="95"/>
    </row>
    <row r="359" spans="1:25" ht="12.75" customHeight="1" x14ac:dyDescent="0.15">
      <c r="A359" s="72"/>
      <c r="B359" s="44"/>
      <c r="C359" s="44"/>
      <c r="D359" s="54"/>
      <c r="E359" s="73" t="s">
        <v>440</v>
      </c>
      <c r="F359" s="44" t="s">
        <v>441</v>
      </c>
      <c r="G359" s="44"/>
      <c r="H359" s="44"/>
      <c r="I359" s="44"/>
      <c r="J359" s="44"/>
      <c r="K359" s="44"/>
      <c r="L359" s="44"/>
      <c r="M359" s="44"/>
      <c r="N359" s="44"/>
      <c r="O359" s="44"/>
      <c r="P359" s="50">
        <f t="shared" si="76"/>
        <v>0</v>
      </c>
      <c r="Q359" s="50">
        <f t="shared" si="77"/>
        <v>0</v>
      </c>
      <c r="R359" s="50">
        <f t="shared" si="78"/>
        <v>0</v>
      </c>
      <c r="S359" s="44"/>
      <c r="T359" s="44"/>
      <c r="U359" s="44"/>
      <c r="V359" s="44"/>
      <c r="W359" s="44"/>
      <c r="X359" s="44"/>
      <c r="Y359" s="75"/>
    </row>
    <row r="360" spans="1:25" s="96" customFormat="1" ht="46.5" customHeight="1" x14ac:dyDescent="0.15">
      <c r="A360" s="144"/>
      <c r="B360" s="146"/>
      <c r="C360" s="146"/>
      <c r="D360" s="147"/>
      <c r="E360" s="117" t="s">
        <v>573</v>
      </c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0">
        <f t="shared" si="76"/>
        <v>0</v>
      </c>
      <c r="Q360" s="50">
        <f t="shared" si="77"/>
        <v>0</v>
      </c>
      <c r="R360" s="50">
        <f t="shared" si="78"/>
        <v>0</v>
      </c>
      <c r="S360" s="55"/>
      <c r="T360" s="55"/>
      <c r="U360" s="55"/>
      <c r="V360" s="55"/>
      <c r="W360" s="55"/>
      <c r="X360" s="55"/>
      <c r="Y360" s="95"/>
    </row>
    <row r="361" spans="1:25" ht="12.75" customHeight="1" x14ac:dyDescent="0.15">
      <c r="A361" s="72"/>
      <c r="B361" s="44"/>
      <c r="C361" s="44"/>
      <c r="D361" s="54"/>
      <c r="E361" s="73" t="s">
        <v>445</v>
      </c>
      <c r="F361" s="44" t="s">
        <v>444</v>
      </c>
      <c r="G361" s="44"/>
      <c r="H361" s="44"/>
      <c r="I361" s="44"/>
      <c r="J361" s="44"/>
      <c r="K361" s="44"/>
      <c r="L361" s="44"/>
      <c r="M361" s="44"/>
      <c r="N361" s="44"/>
      <c r="O361" s="44"/>
      <c r="P361" s="50">
        <f t="shared" si="76"/>
        <v>0</v>
      </c>
      <c r="Q361" s="50">
        <f t="shared" si="77"/>
        <v>0</v>
      </c>
      <c r="R361" s="50">
        <f t="shared" si="78"/>
        <v>0</v>
      </c>
      <c r="S361" s="44"/>
      <c r="T361" s="44"/>
      <c r="U361" s="44"/>
      <c r="V361" s="44"/>
      <c r="W361" s="44"/>
      <c r="X361" s="44"/>
      <c r="Y361" s="75"/>
    </row>
    <row r="362" spans="1:25" ht="12.75" customHeight="1" x14ac:dyDescent="0.15">
      <c r="A362" s="72"/>
      <c r="B362" s="44"/>
      <c r="C362" s="44"/>
      <c r="D362" s="54"/>
      <c r="E362" s="73" t="s">
        <v>447</v>
      </c>
      <c r="F362" s="44" t="s">
        <v>446</v>
      </c>
      <c r="G362" s="44"/>
      <c r="H362" s="44"/>
      <c r="I362" s="44"/>
      <c r="J362" s="44"/>
      <c r="K362" s="44"/>
      <c r="L362" s="44"/>
      <c r="M362" s="44"/>
      <c r="N362" s="44"/>
      <c r="O362" s="44"/>
      <c r="P362" s="50">
        <f t="shared" si="76"/>
        <v>0</v>
      </c>
      <c r="Q362" s="50">
        <f t="shared" si="77"/>
        <v>0</v>
      </c>
      <c r="R362" s="50">
        <f t="shared" si="78"/>
        <v>0</v>
      </c>
      <c r="S362" s="44"/>
      <c r="T362" s="44"/>
      <c r="U362" s="44"/>
      <c r="V362" s="44"/>
      <c r="W362" s="44"/>
      <c r="X362" s="44"/>
      <c r="Y362" s="75"/>
    </row>
    <row r="363" spans="1:25" s="96" customFormat="1" ht="46.5" customHeight="1" x14ac:dyDescent="0.15">
      <c r="A363" s="144" t="s">
        <v>272</v>
      </c>
      <c r="B363" s="146" t="s">
        <v>273</v>
      </c>
      <c r="C363" s="146" t="s">
        <v>192</v>
      </c>
      <c r="D363" s="147" t="s">
        <v>192</v>
      </c>
      <c r="E363" s="117" t="s">
        <v>274</v>
      </c>
      <c r="F363" s="55"/>
      <c r="G363" s="63">
        <f t="shared" ref="G363:Y363" ca="1" si="80">+G376+G378</f>
        <v>110380.74599999998</v>
      </c>
      <c r="H363" s="63">
        <f t="shared" ca="1" si="80"/>
        <v>63895.744999999995</v>
      </c>
      <c r="I363" s="63">
        <f t="shared" si="80"/>
        <v>46485.000999999997</v>
      </c>
      <c r="J363" s="63">
        <f t="shared" ca="1" si="80"/>
        <v>45000</v>
      </c>
      <c r="K363" s="63">
        <f t="shared" ca="1" si="80"/>
        <v>25000</v>
      </c>
      <c r="L363" s="63">
        <f t="shared" ca="1" si="80"/>
        <v>20000</v>
      </c>
      <c r="M363" s="63">
        <f t="shared" ref="M363:O363" ca="1" si="81">+M376+M378</f>
        <v>67000</v>
      </c>
      <c r="N363" s="63">
        <f t="shared" ca="1" si="81"/>
        <v>47000</v>
      </c>
      <c r="O363" s="63">
        <f t="shared" ca="1" si="81"/>
        <v>20000</v>
      </c>
      <c r="P363" s="50">
        <f t="shared" ca="1" si="76"/>
        <v>183000.00000000023</v>
      </c>
      <c r="Q363" s="50">
        <f t="shared" ca="1" si="77"/>
        <v>183000</v>
      </c>
      <c r="R363" s="50">
        <f t="shared" ca="1" si="78"/>
        <v>0</v>
      </c>
      <c r="S363" s="63">
        <f t="shared" ref="S363:X363" si="82">+S376+S378</f>
        <v>67000</v>
      </c>
      <c r="T363" s="63">
        <f t="shared" si="82"/>
        <v>47000</v>
      </c>
      <c r="U363" s="63">
        <f t="shared" si="82"/>
        <v>20000</v>
      </c>
      <c r="V363" s="63">
        <f t="shared" si="82"/>
        <v>67000</v>
      </c>
      <c r="W363" s="63">
        <f t="shared" si="82"/>
        <v>47000</v>
      </c>
      <c r="X363" s="63">
        <f t="shared" si="82"/>
        <v>20000</v>
      </c>
      <c r="Y363" s="63">
        <f t="shared" si="80"/>
        <v>0</v>
      </c>
    </row>
    <row r="364" spans="1:25" ht="12.75" customHeight="1" x14ac:dyDescent="0.15">
      <c r="A364" s="72"/>
      <c r="B364" s="44"/>
      <c r="C364" s="44"/>
      <c r="D364" s="54"/>
      <c r="E364" s="73" t="s">
        <v>5</v>
      </c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0">
        <f t="shared" si="76"/>
        <v>0</v>
      </c>
      <c r="Q364" s="50">
        <f t="shared" si="77"/>
        <v>0</v>
      </c>
      <c r="R364" s="50">
        <f t="shared" si="78"/>
        <v>0</v>
      </c>
      <c r="S364" s="54"/>
      <c r="T364" s="54"/>
      <c r="U364" s="54"/>
      <c r="V364" s="54"/>
      <c r="W364" s="54"/>
      <c r="X364" s="54"/>
      <c r="Y364" s="75"/>
    </row>
    <row r="365" spans="1:25" s="96" customFormat="1" ht="46.5" customHeight="1" x14ac:dyDescent="0.15">
      <c r="A365" s="144" t="s">
        <v>275</v>
      </c>
      <c r="B365" s="146" t="s">
        <v>273</v>
      </c>
      <c r="C365" s="146" t="s">
        <v>195</v>
      </c>
      <c r="D365" s="147" t="s">
        <v>192</v>
      </c>
      <c r="E365" s="117" t="s">
        <v>276</v>
      </c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0">
        <f t="shared" si="76"/>
        <v>0</v>
      </c>
      <c r="Q365" s="50">
        <f t="shared" si="77"/>
        <v>0</v>
      </c>
      <c r="R365" s="50">
        <f t="shared" si="78"/>
        <v>0</v>
      </c>
      <c r="S365" s="55"/>
      <c r="T365" s="55"/>
      <c r="U365" s="55"/>
      <c r="V365" s="55"/>
      <c r="W365" s="55"/>
      <c r="X365" s="55"/>
      <c r="Y365" s="95"/>
    </row>
    <row r="366" spans="1:25" ht="12.75" customHeight="1" x14ac:dyDescent="0.15">
      <c r="A366" s="72"/>
      <c r="B366" s="44"/>
      <c r="C366" s="44"/>
      <c r="D366" s="54"/>
      <c r="E366" s="73" t="s">
        <v>197</v>
      </c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0">
        <f t="shared" si="76"/>
        <v>0</v>
      </c>
      <c r="Q366" s="50">
        <f t="shared" si="77"/>
        <v>0</v>
      </c>
      <c r="R366" s="50">
        <f t="shared" si="78"/>
        <v>0</v>
      </c>
      <c r="S366" s="54"/>
      <c r="T366" s="54"/>
      <c r="U366" s="54"/>
      <c r="V366" s="54"/>
      <c r="W366" s="54"/>
      <c r="X366" s="54"/>
      <c r="Y366" s="75"/>
    </row>
    <row r="367" spans="1:25" ht="12.75" customHeight="1" x14ac:dyDescent="0.15">
      <c r="A367" s="72" t="s">
        <v>277</v>
      </c>
      <c r="B367" s="44" t="s">
        <v>273</v>
      </c>
      <c r="C367" s="44" t="s">
        <v>195</v>
      </c>
      <c r="D367" s="44" t="s">
        <v>195</v>
      </c>
      <c r="E367" s="73" t="s">
        <v>276</v>
      </c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0">
        <f t="shared" si="76"/>
        <v>0</v>
      </c>
      <c r="Q367" s="50">
        <f t="shared" si="77"/>
        <v>0</v>
      </c>
      <c r="R367" s="50">
        <f t="shared" si="78"/>
        <v>0</v>
      </c>
      <c r="S367" s="54"/>
      <c r="T367" s="54"/>
      <c r="U367" s="54"/>
      <c r="V367" s="54"/>
      <c r="W367" s="54"/>
      <c r="X367" s="54"/>
      <c r="Y367" s="75"/>
    </row>
    <row r="368" spans="1:25" ht="12.75" customHeight="1" x14ac:dyDescent="0.15">
      <c r="A368" s="72"/>
      <c r="B368" s="44"/>
      <c r="C368" s="44"/>
      <c r="D368" s="54"/>
      <c r="E368" s="73" t="s">
        <v>5</v>
      </c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0">
        <f t="shared" si="76"/>
        <v>0</v>
      </c>
      <c r="Q368" s="50">
        <f t="shared" si="77"/>
        <v>0</v>
      </c>
      <c r="R368" s="50">
        <f t="shared" si="78"/>
        <v>0</v>
      </c>
      <c r="S368" s="54"/>
      <c r="T368" s="54"/>
      <c r="U368" s="54"/>
      <c r="V368" s="54"/>
      <c r="W368" s="54"/>
      <c r="X368" s="54"/>
      <c r="Y368" s="75"/>
    </row>
    <row r="369" spans="1:25" s="78" customFormat="1" ht="12.75" customHeight="1" x14ac:dyDescent="0.15">
      <c r="A369" s="72"/>
      <c r="B369" s="44"/>
      <c r="C369" s="44"/>
      <c r="D369" s="54"/>
      <c r="E369" s="73" t="s">
        <v>445</v>
      </c>
      <c r="F369" s="44" t="s">
        <v>444</v>
      </c>
      <c r="G369" s="44"/>
      <c r="H369" s="44"/>
      <c r="I369" s="44"/>
      <c r="J369" s="44"/>
      <c r="K369" s="44"/>
      <c r="L369" s="44"/>
      <c r="M369" s="44"/>
      <c r="N369" s="44"/>
      <c r="O369" s="44"/>
      <c r="P369" s="50">
        <f t="shared" si="76"/>
        <v>0</v>
      </c>
      <c r="Q369" s="50">
        <f t="shared" si="77"/>
        <v>0</v>
      </c>
      <c r="R369" s="50">
        <f t="shared" si="78"/>
        <v>0</v>
      </c>
      <c r="S369" s="44"/>
      <c r="T369" s="44"/>
      <c r="U369" s="44"/>
      <c r="V369" s="44"/>
      <c r="W369" s="44"/>
      <c r="X369" s="44"/>
      <c r="Y369" s="77"/>
    </row>
    <row r="370" spans="1:25" s="78" customFormat="1" ht="12.75" customHeight="1" x14ac:dyDescent="0.15">
      <c r="A370" s="72"/>
      <c r="B370" s="44"/>
      <c r="C370" s="44"/>
      <c r="D370" s="54"/>
      <c r="E370" s="73" t="s">
        <v>447</v>
      </c>
      <c r="F370" s="44" t="s">
        <v>446</v>
      </c>
      <c r="G370" s="44"/>
      <c r="H370" s="44"/>
      <c r="I370" s="44"/>
      <c r="J370" s="44"/>
      <c r="K370" s="44"/>
      <c r="L370" s="44"/>
      <c r="M370" s="44"/>
      <c r="N370" s="44"/>
      <c r="O370" s="44"/>
      <c r="P370" s="50">
        <f t="shared" si="76"/>
        <v>0</v>
      </c>
      <c r="Q370" s="50">
        <f t="shared" si="77"/>
        <v>0</v>
      </c>
      <c r="R370" s="50">
        <f t="shared" si="78"/>
        <v>0</v>
      </c>
      <c r="S370" s="44"/>
      <c r="T370" s="44"/>
      <c r="U370" s="44"/>
      <c r="V370" s="44"/>
      <c r="W370" s="44"/>
      <c r="X370" s="44"/>
      <c r="Y370" s="77"/>
    </row>
    <row r="371" spans="1:25" s="96" customFormat="1" ht="46.5" customHeight="1" x14ac:dyDescent="0.15">
      <c r="A371" s="144"/>
      <c r="B371" s="146"/>
      <c r="C371" s="146"/>
      <c r="D371" s="147"/>
      <c r="E371" s="117" t="s">
        <v>574</v>
      </c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0">
        <f t="shared" si="76"/>
        <v>0</v>
      </c>
      <c r="Q371" s="50">
        <f t="shared" si="77"/>
        <v>0</v>
      </c>
      <c r="R371" s="50">
        <f t="shared" si="78"/>
        <v>0</v>
      </c>
      <c r="S371" s="55"/>
      <c r="T371" s="55"/>
      <c r="U371" s="55"/>
      <c r="V371" s="55"/>
      <c r="W371" s="55"/>
      <c r="X371" s="55"/>
      <c r="Y371" s="95"/>
    </row>
    <row r="372" spans="1:25" ht="12.75" customHeight="1" x14ac:dyDescent="0.15">
      <c r="A372" s="72"/>
      <c r="B372" s="44"/>
      <c r="C372" s="44"/>
      <c r="D372" s="54"/>
      <c r="E372" s="73" t="s">
        <v>402</v>
      </c>
      <c r="F372" s="44" t="s">
        <v>403</v>
      </c>
      <c r="G372" s="44"/>
      <c r="H372" s="44"/>
      <c r="I372" s="44"/>
      <c r="J372" s="44"/>
      <c r="K372" s="44"/>
      <c r="L372" s="44"/>
      <c r="M372" s="44"/>
      <c r="N372" s="44"/>
      <c r="O372" s="44"/>
      <c r="P372" s="50">
        <f t="shared" si="76"/>
        <v>0</v>
      </c>
      <c r="Q372" s="50">
        <f t="shared" si="77"/>
        <v>0</v>
      </c>
      <c r="R372" s="50">
        <f t="shared" si="78"/>
        <v>0</v>
      </c>
      <c r="S372" s="44"/>
      <c r="T372" s="44"/>
      <c r="U372" s="44"/>
      <c r="V372" s="44"/>
      <c r="W372" s="44"/>
      <c r="X372" s="44"/>
      <c r="Y372" s="75"/>
    </row>
    <row r="373" spans="1:25" ht="12.75" customHeight="1" x14ac:dyDescent="0.15">
      <c r="A373" s="72"/>
      <c r="B373" s="44"/>
      <c r="C373" s="44"/>
      <c r="D373" s="54"/>
      <c r="E373" s="73" t="s">
        <v>440</v>
      </c>
      <c r="F373" s="44" t="s">
        <v>441</v>
      </c>
      <c r="G373" s="44"/>
      <c r="H373" s="44"/>
      <c r="I373" s="44"/>
      <c r="J373" s="44"/>
      <c r="K373" s="44"/>
      <c r="L373" s="44"/>
      <c r="M373" s="44"/>
      <c r="N373" s="44"/>
      <c r="O373" s="44"/>
      <c r="P373" s="50">
        <f t="shared" si="76"/>
        <v>0</v>
      </c>
      <c r="Q373" s="50">
        <f t="shared" si="77"/>
        <v>0</v>
      </c>
      <c r="R373" s="50">
        <f t="shared" si="78"/>
        <v>0</v>
      </c>
      <c r="S373" s="44"/>
      <c r="T373" s="44"/>
      <c r="U373" s="44"/>
      <c r="V373" s="44"/>
      <c r="W373" s="44"/>
      <c r="X373" s="44"/>
      <c r="Y373" s="75"/>
    </row>
    <row r="374" spans="1:25" s="96" customFormat="1" ht="46.5" customHeight="1" x14ac:dyDescent="0.15">
      <c r="A374" s="144"/>
      <c r="B374" s="146"/>
      <c r="C374" s="146"/>
      <c r="D374" s="147"/>
      <c r="E374" s="117" t="s">
        <v>575</v>
      </c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0">
        <f t="shared" si="76"/>
        <v>0</v>
      </c>
      <c r="Q374" s="50">
        <f t="shared" si="77"/>
        <v>0</v>
      </c>
      <c r="R374" s="50">
        <f t="shared" si="78"/>
        <v>0</v>
      </c>
      <c r="S374" s="55"/>
      <c r="T374" s="55"/>
      <c r="U374" s="55"/>
      <c r="V374" s="55"/>
      <c r="W374" s="55"/>
      <c r="X374" s="55"/>
      <c r="Y374" s="95"/>
    </row>
    <row r="375" spans="1:25" ht="12.75" customHeight="1" x14ac:dyDescent="0.15">
      <c r="A375" s="72"/>
      <c r="B375" s="44"/>
      <c r="C375" s="44"/>
      <c r="D375" s="54"/>
      <c r="E375" s="73" t="s">
        <v>385</v>
      </c>
      <c r="F375" s="44" t="s">
        <v>384</v>
      </c>
      <c r="G375" s="44"/>
      <c r="H375" s="44"/>
      <c r="I375" s="44"/>
      <c r="J375" s="44"/>
      <c r="K375" s="44"/>
      <c r="L375" s="44"/>
      <c r="M375" s="44"/>
      <c r="N375" s="44"/>
      <c r="O375" s="44"/>
      <c r="P375" s="50">
        <f t="shared" si="76"/>
        <v>0</v>
      </c>
      <c r="Q375" s="50">
        <f t="shared" si="77"/>
        <v>0</v>
      </c>
      <c r="R375" s="50">
        <f t="shared" si="78"/>
        <v>0</v>
      </c>
      <c r="S375" s="44"/>
      <c r="T375" s="44"/>
      <c r="U375" s="44"/>
      <c r="V375" s="44"/>
      <c r="W375" s="44"/>
      <c r="X375" s="44"/>
      <c r="Y375" s="75"/>
    </row>
    <row r="376" spans="1:25" s="137" customFormat="1" ht="39.950000000000003" customHeight="1" x14ac:dyDescent="0.25">
      <c r="A376" s="128">
        <v>2630</v>
      </c>
      <c r="B376" s="127">
        <v>6</v>
      </c>
      <c r="C376" s="128">
        <v>3</v>
      </c>
      <c r="D376" s="128">
        <v>0</v>
      </c>
      <c r="E376" s="136" t="s">
        <v>647</v>
      </c>
      <c r="F376" s="62"/>
      <c r="G376" s="66">
        <f ca="1">+G377</f>
        <v>92970.001999999993</v>
      </c>
      <c r="H376" s="66">
        <f t="shared" ref="H376:Y376" ca="1" si="83">+H377</f>
        <v>46485.000999999997</v>
      </c>
      <c r="I376" s="66">
        <f t="shared" si="83"/>
        <v>46485.000999999997</v>
      </c>
      <c r="J376" s="66">
        <f t="shared" ca="1" si="83"/>
        <v>0</v>
      </c>
      <c r="K376" s="66">
        <f t="shared" ca="1" si="83"/>
        <v>0</v>
      </c>
      <c r="L376" s="66">
        <f t="shared" ca="1" si="83"/>
        <v>0</v>
      </c>
      <c r="M376" s="66">
        <f t="shared" ca="1" si="83"/>
        <v>0</v>
      </c>
      <c r="N376" s="66">
        <f t="shared" ca="1" si="83"/>
        <v>0</v>
      </c>
      <c r="O376" s="66">
        <f t="shared" ca="1" si="83"/>
        <v>0</v>
      </c>
      <c r="P376" s="50">
        <f t="shared" ca="1" si="76"/>
        <v>183000.00000000023</v>
      </c>
      <c r="Q376" s="50">
        <f t="shared" ca="1" si="77"/>
        <v>183000</v>
      </c>
      <c r="R376" s="50">
        <f t="shared" ca="1" si="78"/>
        <v>0</v>
      </c>
      <c r="S376" s="66">
        <f t="shared" si="83"/>
        <v>0</v>
      </c>
      <c r="T376" s="66">
        <f t="shared" si="83"/>
        <v>0</v>
      </c>
      <c r="U376" s="66">
        <f t="shared" si="83"/>
        <v>0</v>
      </c>
      <c r="V376" s="66">
        <f t="shared" si="83"/>
        <v>0</v>
      </c>
      <c r="W376" s="66">
        <f t="shared" si="83"/>
        <v>0</v>
      </c>
      <c r="X376" s="66">
        <f t="shared" si="83"/>
        <v>0</v>
      </c>
      <c r="Y376" s="66">
        <f t="shared" si="83"/>
        <v>0</v>
      </c>
    </row>
    <row r="377" spans="1:25" s="137" customFormat="1" ht="39.950000000000003" customHeight="1" x14ac:dyDescent="0.25">
      <c r="A377" s="128">
        <v>2631</v>
      </c>
      <c r="B377" s="127">
        <v>6</v>
      </c>
      <c r="C377" s="128">
        <v>3</v>
      </c>
      <c r="D377" s="128">
        <v>1</v>
      </c>
      <c r="E377" s="127" t="s">
        <v>647</v>
      </c>
      <c r="F377" s="62"/>
      <c r="G377" s="66">
        <f ca="1">SUM(H377,I377)</f>
        <v>92970.001999999993</v>
      </c>
      <c r="H377" s="66">
        <f t="shared" ref="H377:Y377" ca="1" si="84">SUM(I377,J377)</f>
        <v>46485.000999999997</v>
      </c>
      <c r="I377" s="66">
        <v>46485.000999999997</v>
      </c>
      <c r="J377" s="66">
        <f t="shared" ca="1" si="84"/>
        <v>0</v>
      </c>
      <c r="K377" s="66">
        <f t="shared" ca="1" si="84"/>
        <v>0</v>
      </c>
      <c r="L377" s="66">
        <f t="shared" ca="1" si="84"/>
        <v>0</v>
      </c>
      <c r="M377" s="66">
        <f t="shared" ref="M377" ca="1" si="85">SUM(N377,O377)</f>
        <v>0</v>
      </c>
      <c r="N377" s="66">
        <f t="shared" ref="N377" ca="1" si="86">SUM(O377,P377)</f>
        <v>0</v>
      </c>
      <c r="O377" s="66">
        <f t="shared" ref="O377" ca="1" si="87">SUM(P377,Q377)</f>
        <v>0</v>
      </c>
      <c r="P377" s="50">
        <f t="shared" ca="1" si="76"/>
        <v>183000.00000000023</v>
      </c>
      <c r="Q377" s="50">
        <f t="shared" ca="1" si="77"/>
        <v>183000</v>
      </c>
      <c r="R377" s="50">
        <f t="shared" ca="1" si="78"/>
        <v>0</v>
      </c>
      <c r="S377" s="66">
        <f t="shared" ref="S377" si="88">SUM(T377,U377)</f>
        <v>0</v>
      </c>
      <c r="T377" s="66">
        <f t="shared" ref="T377" si="89">SUM(U377,V377)</f>
        <v>0</v>
      </c>
      <c r="U377" s="66">
        <f t="shared" ref="U377" si="90">SUM(V377,W377)</f>
        <v>0</v>
      </c>
      <c r="V377" s="66">
        <f t="shared" ref="V377" si="91">SUM(W377,X377)</f>
        <v>0</v>
      </c>
      <c r="W377" s="66">
        <f t="shared" ref="W377" si="92">SUM(X377,Y377)</f>
        <v>0</v>
      </c>
      <c r="X377" s="66">
        <f t="shared" ref="X377" si="93">SUM(Y377,Z377)</f>
        <v>0</v>
      </c>
      <c r="Y377" s="66">
        <f t="shared" si="84"/>
        <v>0</v>
      </c>
    </row>
    <row r="378" spans="1:25" s="96" customFormat="1" ht="46.5" customHeight="1" x14ac:dyDescent="0.15">
      <c r="A378" s="144" t="s">
        <v>278</v>
      </c>
      <c r="B378" s="146" t="s">
        <v>273</v>
      </c>
      <c r="C378" s="146" t="s">
        <v>235</v>
      </c>
      <c r="D378" s="147" t="s">
        <v>192</v>
      </c>
      <c r="E378" s="117" t="s">
        <v>279</v>
      </c>
      <c r="F378" s="55"/>
      <c r="G378" s="64">
        <f>+G380</f>
        <v>17410.743999999999</v>
      </c>
      <c r="H378" s="64">
        <f t="shared" ref="H378:Y378" si="94">+H380</f>
        <v>17410.743999999999</v>
      </c>
      <c r="I378" s="64">
        <f t="shared" si="94"/>
        <v>0</v>
      </c>
      <c r="J378" s="64">
        <f t="shared" si="94"/>
        <v>45000</v>
      </c>
      <c r="K378" s="64">
        <f t="shared" si="94"/>
        <v>25000</v>
      </c>
      <c r="L378" s="64">
        <f t="shared" si="94"/>
        <v>20000</v>
      </c>
      <c r="M378" s="64">
        <f t="shared" ref="M378:O378" si="95">+M380</f>
        <v>67000</v>
      </c>
      <c r="N378" s="64">
        <f t="shared" si="95"/>
        <v>47000</v>
      </c>
      <c r="O378" s="64">
        <f t="shared" si="95"/>
        <v>20000</v>
      </c>
      <c r="P378" s="50">
        <f t="shared" si="76"/>
        <v>22000</v>
      </c>
      <c r="Q378" s="50">
        <f t="shared" si="77"/>
        <v>22000</v>
      </c>
      <c r="R378" s="50">
        <f t="shared" si="78"/>
        <v>0</v>
      </c>
      <c r="S378" s="64">
        <f t="shared" ref="S378:X378" si="96">+S380</f>
        <v>67000</v>
      </c>
      <c r="T378" s="64">
        <f t="shared" si="96"/>
        <v>47000</v>
      </c>
      <c r="U378" s="64">
        <f t="shared" si="96"/>
        <v>20000</v>
      </c>
      <c r="V378" s="64">
        <f t="shared" si="96"/>
        <v>67000</v>
      </c>
      <c r="W378" s="64">
        <f t="shared" si="96"/>
        <v>47000</v>
      </c>
      <c r="X378" s="64">
        <f t="shared" si="96"/>
        <v>20000</v>
      </c>
      <c r="Y378" s="64">
        <f t="shared" si="94"/>
        <v>0</v>
      </c>
    </row>
    <row r="379" spans="1:25" ht="12.75" customHeight="1" x14ac:dyDescent="0.15">
      <c r="A379" s="72"/>
      <c r="B379" s="44"/>
      <c r="C379" s="44"/>
      <c r="D379" s="54"/>
      <c r="E379" s="73" t="s">
        <v>197</v>
      </c>
      <c r="F379" s="54"/>
      <c r="G379" s="65"/>
      <c r="H379" s="65"/>
      <c r="I379" s="65"/>
      <c r="J379" s="54"/>
      <c r="K379" s="54"/>
      <c r="L379" s="54"/>
      <c r="M379" s="54"/>
      <c r="N379" s="54"/>
      <c r="O379" s="54"/>
      <c r="P379" s="50">
        <f t="shared" si="76"/>
        <v>0</v>
      </c>
      <c r="Q379" s="50">
        <f t="shared" si="77"/>
        <v>0</v>
      </c>
      <c r="R379" s="50">
        <f t="shared" si="78"/>
        <v>0</v>
      </c>
      <c r="S379" s="54"/>
      <c r="T379" s="54"/>
      <c r="U379" s="54"/>
      <c r="V379" s="54"/>
      <c r="W379" s="54"/>
      <c r="X379" s="54"/>
      <c r="Y379" s="75"/>
    </row>
    <row r="380" spans="1:25" ht="12.75" customHeight="1" x14ac:dyDescent="0.15">
      <c r="A380" s="72" t="s">
        <v>280</v>
      </c>
      <c r="B380" s="44" t="s">
        <v>273</v>
      </c>
      <c r="C380" s="44" t="s">
        <v>235</v>
      </c>
      <c r="D380" s="44" t="s">
        <v>195</v>
      </c>
      <c r="E380" s="73" t="s">
        <v>279</v>
      </c>
      <c r="F380" s="54"/>
      <c r="G380" s="62">
        <f t="shared" ref="G380:L380" si="97">+G386+G387+G389</f>
        <v>17410.743999999999</v>
      </c>
      <c r="H380" s="62">
        <f t="shared" si="97"/>
        <v>17410.743999999999</v>
      </c>
      <c r="I380" s="62">
        <f t="shared" si="97"/>
        <v>0</v>
      </c>
      <c r="J380" s="62">
        <f t="shared" si="97"/>
        <v>45000</v>
      </c>
      <c r="K380" s="62">
        <f t="shared" si="97"/>
        <v>25000</v>
      </c>
      <c r="L380" s="62">
        <f t="shared" si="97"/>
        <v>20000</v>
      </c>
      <c r="M380" s="62">
        <f>+M386+M387+M389+M388</f>
        <v>67000</v>
      </c>
      <c r="N380" s="62">
        <f t="shared" ref="N380:Y380" si="98">+N386+N387+N389+N388</f>
        <v>47000</v>
      </c>
      <c r="O380" s="62">
        <f t="shared" si="98"/>
        <v>20000</v>
      </c>
      <c r="P380" s="50">
        <f t="shared" si="76"/>
        <v>22000</v>
      </c>
      <c r="Q380" s="50">
        <f t="shared" si="77"/>
        <v>22000</v>
      </c>
      <c r="R380" s="50">
        <f t="shared" si="78"/>
        <v>0</v>
      </c>
      <c r="S380" s="62">
        <f>+S386+S387+S389+S388</f>
        <v>67000</v>
      </c>
      <c r="T380" s="62">
        <f t="shared" ref="T380:U380" si="99">+T386+T387+T389+T388</f>
        <v>47000</v>
      </c>
      <c r="U380" s="62">
        <f t="shared" si="99"/>
        <v>20000</v>
      </c>
      <c r="V380" s="62">
        <f>+V386+V387+V389+V388</f>
        <v>67000</v>
      </c>
      <c r="W380" s="62">
        <f t="shared" ref="W380:X380" si="100">+W386+W387+W389+W388</f>
        <v>47000</v>
      </c>
      <c r="X380" s="62">
        <f t="shared" si="100"/>
        <v>20000</v>
      </c>
      <c r="Y380" s="62">
        <f t="shared" si="98"/>
        <v>0</v>
      </c>
    </row>
    <row r="381" spans="1:25" ht="12.75" customHeight="1" x14ac:dyDescent="0.15">
      <c r="A381" s="72"/>
      <c r="B381" s="44"/>
      <c r="C381" s="44"/>
      <c r="D381" s="54"/>
      <c r="E381" s="73" t="s">
        <v>5</v>
      </c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0">
        <f t="shared" si="76"/>
        <v>0</v>
      </c>
      <c r="Q381" s="50">
        <f t="shared" si="77"/>
        <v>0</v>
      </c>
      <c r="R381" s="50">
        <f t="shared" si="78"/>
        <v>0</v>
      </c>
      <c r="S381" s="54"/>
      <c r="T381" s="54"/>
      <c r="U381" s="54"/>
      <c r="V381" s="54"/>
      <c r="W381" s="54"/>
      <c r="X381" s="54"/>
      <c r="Y381" s="75"/>
    </row>
    <row r="382" spans="1:25" s="96" customFormat="1" ht="46.5" customHeight="1" x14ac:dyDescent="0.15">
      <c r="A382" s="144"/>
      <c r="B382" s="146"/>
      <c r="C382" s="146"/>
      <c r="D382" s="147"/>
      <c r="E382" s="117" t="s">
        <v>576</v>
      </c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0">
        <f t="shared" si="76"/>
        <v>0</v>
      </c>
      <c r="Q382" s="50">
        <f t="shared" si="77"/>
        <v>0</v>
      </c>
      <c r="R382" s="50">
        <f t="shared" si="78"/>
        <v>0</v>
      </c>
      <c r="S382" s="55"/>
      <c r="T382" s="55"/>
      <c r="U382" s="55"/>
      <c r="V382" s="55"/>
      <c r="W382" s="55"/>
      <c r="X382" s="55"/>
      <c r="Y382" s="95"/>
    </row>
    <row r="383" spans="1:25" ht="12.75" customHeight="1" x14ac:dyDescent="0.15">
      <c r="A383" s="72"/>
      <c r="B383" s="44"/>
      <c r="C383" s="44"/>
      <c r="D383" s="54"/>
      <c r="E383" s="73" t="s">
        <v>407</v>
      </c>
      <c r="F383" s="44" t="s">
        <v>406</v>
      </c>
      <c r="G383" s="44"/>
      <c r="H383" s="44"/>
      <c r="I383" s="44"/>
      <c r="J383" s="44"/>
      <c r="K383" s="44"/>
      <c r="L383" s="44"/>
      <c r="M383" s="44"/>
      <c r="N383" s="44"/>
      <c r="O383" s="44"/>
      <c r="P383" s="50">
        <f t="shared" si="76"/>
        <v>0</v>
      </c>
      <c r="Q383" s="50">
        <f t="shared" si="77"/>
        <v>0</v>
      </c>
      <c r="R383" s="50">
        <f t="shared" si="78"/>
        <v>0</v>
      </c>
      <c r="S383" s="44"/>
      <c r="T383" s="44"/>
      <c r="U383" s="44"/>
      <c r="V383" s="44"/>
      <c r="W383" s="44"/>
      <c r="X383" s="44"/>
      <c r="Y383" s="75"/>
    </row>
    <row r="384" spans="1:25" ht="12.75" customHeight="1" x14ac:dyDescent="0.15">
      <c r="A384" s="72"/>
      <c r="B384" s="44"/>
      <c r="C384" s="44"/>
      <c r="D384" s="54"/>
      <c r="E384" s="73" t="s">
        <v>445</v>
      </c>
      <c r="F384" s="44" t="s">
        <v>444</v>
      </c>
      <c r="G384" s="44"/>
      <c r="H384" s="44"/>
      <c r="I384" s="44"/>
      <c r="J384" s="44"/>
      <c r="K384" s="44"/>
      <c r="L384" s="44"/>
      <c r="M384" s="44"/>
      <c r="N384" s="44"/>
      <c r="O384" s="44"/>
      <c r="P384" s="50">
        <f t="shared" si="76"/>
        <v>0</v>
      </c>
      <c r="Q384" s="50">
        <f t="shared" si="77"/>
        <v>0</v>
      </c>
      <c r="R384" s="50">
        <f t="shared" si="78"/>
        <v>0</v>
      </c>
      <c r="S384" s="44"/>
      <c r="T384" s="44"/>
      <c r="U384" s="44"/>
      <c r="V384" s="44"/>
      <c r="W384" s="44"/>
      <c r="X384" s="44"/>
      <c r="Y384" s="75"/>
    </row>
    <row r="385" spans="1:25" s="96" customFormat="1" ht="46.5" customHeight="1" x14ac:dyDescent="0.15">
      <c r="A385" s="144"/>
      <c r="B385" s="146"/>
      <c r="C385" s="146"/>
      <c r="D385" s="147"/>
      <c r="E385" s="117" t="s">
        <v>577</v>
      </c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0">
        <f t="shared" si="76"/>
        <v>0</v>
      </c>
      <c r="Q385" s="50">
        <f t="shared" si="77"/>
        <v>0</v>
      </c>
      <c r="R385" s="50">
        <f t="shared" si="78"/>
        <v>0</v>
      </c>
      <c r="S385" s="55"/>
      <c r="T385" s="55"/>
      <c r="U385" s="55"/>
      <c r="V385" s="55"/>
      <c r="W385" s="55"/>
      <c r="X385" s="55"/>
      <c r="Y385" s="95"/>
    </row>
    <row r="386" spans="1:25" ht="21" customHeight="1" x14ac:dyDescent="0.15">
      <c r="A386" s="72"/>
      <c r="B386" s="44"/>
      <c r="C386" s="44"/>
      <c r="D386" s="54"/>
      <c r="E386" s="73" t="s">
        <v>373</v>
      </c>
      <c r="F386" s="44" t="s">
        <v>372</v>
      </c>
      <c r="G386" s="110">
        <f>+H386+I386</f>
        <v>212.72800000000001</v>
      </c>
      <c r="H386" s="111">
        <v>212.72800000000001</v>
      </c>
      <c r="I386" s="44"/>
      <c r="J386" s="119"/>
      <c r="K386" s="62"/>
      <c r="L386" s="44"/>
      <c r="M386" s="119"/>
      <c r="N386" s="62"/>
      <c r="O386" s="44"/>
      <c r="P386" s="50">
        <f t="shared" si="76"/>
        <v>0</v>
      </c>
      <c r="Q386" s="50">
        <f t="shared" si="77"/>
        <v>0</v>
      </c>
      <c r="R386" s="50">
        <f t="shared" si="78"/>
        <v>0</v>
      </c>
      <c r="S386" s="119"/>
      <c r="T386" s="62"/>
      <c r="U386" s="44"/>
      <c r="V386" s="119"/>
      <c r="W386" s="62"/>
      <c r="X386" s="44"/>
      <c r="Y386" s="75"/>
    </row>
    <row r="387" spans="1:25" ht="12.75" customHeight="1" x14ac:dyDescent="0.15">
      <c r="A387" s="72"/>
      <c r="B387" s="44"/>
      <c r="C387" s="44"/>
      <c r="D387" s="54"/>
      <c r="E387" s="73" t="s">
        <v>377</v>
      </c>
      <c r="F387" s="44" t="s">
        <v>376</v>
      </c>
      <c r="G387" s="44">
        <f>+H387+I387</f>
        <v>17198.016</v>
      </c>
      <c r="H387" s="44">
        <v>17198.016</v>
      </c>
      <c r="I387" s="44"/>
      <c r="J387" s="106">
        <f>+K387+L387</f>
        <v>25000</v>
      </c>
      <c r="K387" s="106">
        <v>25000</v>
      </c>
      <c r="L387" s="106"/>
      <c r="M387" s="106">
        <f>+N387+O387</f>
        <v>45000</v>
      </c>
      <c r="N387" s="106">
        <v>45000</v>
      </c>
      <c r="O387" s="106"/>
      <c r="P387" s="50">
        <f t="shared" si="76"/>
        <v>20000</v>
      </c>
      <c r="Q387" s="50">
        <f t="shared" si="77"/>
        <v>20000</v>
      </c>
      <c r="R387" s="50">
        <f t="shared" si="78"/>
        <v>0</v>
      </c>
      <c r="S387" s="106">
        <f>+T387+U387</f>
        <v>45000</v>
      </c>
      <c r="T387" s="106">
        <v>45000</v>
      </c>
      <c r="U387" s="106"/>
      <c r="V387" s="106">
        <f>+W387+X387</f>
        <v>45000</v>
      </c>
      <c r="W387" s="106">
        <v>45000</v>
      </c>
      <c r="X387" s="106"/>
      <c r="Y387" s="75"/>
    </row>
    <row r="388" spans="1:25" ht="12.75" customHeight="1" x14ac:dyDescent="0.15">
      <c r="A388" s="72"/>
      <c r="B388" s="44"/>
      <c r="C388" s="44"/>
      <c r="D388" s="54"/>
      <c r="E388" s="73" t="s">
        <v>416</v>
      </c>
      <c r="F388" s="44" t="s">
        <v>417</v>
      </c>
      <c r="G388" s="109"/>
      <c r="H388" s="108"/>
      <c r="I388" s="44"/>
      <c r="J388" s="106"/>
      <c r="K388" s="106"/>
      <c r="L388" s="106"/>
      <c r="M388" s="106">
        <f t="shared" ref="M388" si="101">+N388+O388</f>
        <v>2000</v>
      </c>
      <c r="N388" s="106">
        <v>2000</v>
      </c>
      <c r="O388" s="106"/>
      <c r="P388" s="50">
        <f t="shared" si="76"/>
        <v>2000</v>
      </c>
      <c r="Q388" s="50">
        <f t="shared" si="77"/>
        <v>2000</v>
      </c>
      <c r="R388" s="50">
        <f t="shared" si="78"/>
        <v>0</v>
      </c>
      <c r="S388" s="106">
        <f t="shared" ref="S388" si="102">+T388+U388</f>
        <v>2000</v>
      </c>
      <c r="T388" s="106">
        <v>2000</v>
      </c>
      <c r="U388" s="106"/>
      <c r="V388" s="106">
        <f t="shared" ref="V388" si="103">+W388+X388</f>
        <v>2000</v>
      </c>
      <c r="W388" s="106">
        <v>2000</v>
      </c>
      <c r="X388" s="106"/>
      <c r="Y388" s="75"/>
    </row>
    <row r="389" spans="1:25" ht="12.75" customHeight="1" x14ac:dyDescent="0.15">
      <c r="A389" s="72"/>
      <c r="B389" s="44"/>
      <c r="C389" s="44"/>
      <c r="D389" s="54"/>
      <c r="E389" s="73" t="s">
        <v>445</v>
      </c>
      <c r="F389" s="44" t="s">
        <v>444</v>
      </c>
      <c r="G389" s="44"/>
      <c r="H389" s="44"/>
      <c r="I389" s="44"/>
      <c r="J389" s="106">
        <f>+K389+L389</f>
        <v>20000</v>
      </c>
      <c r="K389" s="106"/>
      <c r="L389" s="106">
        <v>20000</v>
      </c>
      <c r="M389" s="106">
        <f>+N389+O389</f>
        <v>20000</v>
      </c>
      <c r="N389" s="106"/>
      <c r="O389" s="106">
        <v>20000</v>
      </c>
      <c r="P389" s="50">
        <f t="shared" si="76"/>
        <v>0</v>
      </c>
      <c r="Q389" s="50">
        <f t="shared" si="77"/>
        <v>0</v>
      </c>
      <c r="R389" s="50">
        <f t="shared" si="78"/>
        <v>0</v>
      </c>
      <c r="S389" s="106">
        <f>+T389+U389</f>
        <v>20000</v>
      </c>
      <c r="T389" s="106"/>
      <c r="U389" s="106">
        <v>20000</v>
      </c>
      <c r="V389" s="106">
        <f>+W389+X389</f>
        <v>20000</v>
      </c>
      <c r="W389" s="106"/>
      <c r="X389" s="106">
        <v>20000</v>
      </c>
      <c r="Y389" s="75"/>
    </row>
    <row r="390" spans="1:25" ht="12.75" customHeight="1" x14ac:dyDescent="0.15">
      <c r="A390" s="72"/>
      <c r="B390" s="44"/>
      <c r="C390" s="44"/>
      <c r="D390" s="54"/>
      <c r="E390" s="73" t="s">
        <v>420</v>
      </c>
      <c r="F390" s="44" t="s">
        <v>421</v>
      </c>
      <c r="G390" s="44"/>
      <c r="H390" s="44"/>
      <c r="I390" s="44"/>
      <c r="J390" s="44"/>
      <c r="K390" s="44"/>
      <c r="L390" s="44"/>
      <c r="M390" s="44"/>
      <c r="N390" s="44"/>
      <c r="O390" s="44"/>
      <c r="P390" s="50">
        <f t="shared" si="76"/>
        <v>0</v>
      </c>
      <c r="Q390" s="50">
        <f t="shared" si="77"/>
        <v>0</v>
      </c>
      <c r="R390" s="50">
        <f t="shared" si="78"/>
        <v>0</v>
      </c>
      <c r="S390" s="44"/>
      <c r="T390" s="44"/>
      <c r="U390" s="44"/>
      <c r="V390" s="44"/>
      <c r="W390" s="44"/>
      <c r="X390" s="44"/>
      <c r="Y390" s="75"/>
    </row>
    <row r="391" spans="1:25" s="96" customFormat="1" ht="46.5" customHeight="1" x14ac:dyDescent="0.15">
      <c r="A391" s="144"/>
      <c r="B391" s="146"/>
      <c r="C391" s="146"/>
      <c r="D391" s="147"/>
      <c r="E391" s="117" t="s">
        <v>578</v>
      </c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0">
        <f t="shared" ref="P391:P454" si="104">+M391-J391</f>
        <v>0</v>
      </c>
      <c r="Q391" s="50">
        <f t="shared" ref="Q391:Q454" si="105">+N391-K391</f>
        <v>0</v>
      </c>
      <c r="R391" s="50">
        <f t="shared" ref="R391:R454" si="106">+O391-L391</f>
        <v>0</v>
      </c>
      <c r="S391" s="55"/>
      <c r="T391" s="55"/>
      <c r="U391" s="55"/>
      <c r="V391" s="55"/>
      <c r="W391" s="55"/>
      <c r="X391" s="55"/>
      <c r="Y391" s="95"/>
    </row>
    <row r="392" spans="1:25" ht="12.75" customHeight="1" x14ac:dyDescent="0.15">
      <c r="A392" s="72"/>
      <c r="B392" s="44"/>
      <c r="C392" s="44"/>
      <c r="D392" s="54"/>
      <c r="E392" s="73" t="s">
        <v>440</v>
      </c>
      <c r="F392" s="44" t="s">
        <v>441</v>
      </c>
      <c r="G392" s="44"/>
      <c r="H392" s="44"/>
      <c r="I392" s="44"/>
      <c r="J392" s="44"/>
      <c r="K392" s="44"/>
      <c r="L392" s="44"/>
      <c r="M392" s="44"/>
      <c r="N392" s="44"/>
      <c r="O392" s="44"/>
      <c r="P392" s="50">
        <f t="shared" si="104"/>
        <v>0</v>
      </c>
      <c r="Q392" s="50">
        <f t="shared" si="105"/>
        <v>0</v>
      </c>
      <c r="R392" s="50">
        <f t="shared" si="106"/>
        <v>0</v>
      </c>
      <c r="S392" s="44"/>
      <c r="T392" s="44"/>
      <c r="U392" s="44"/>
      <c r="V392" s="44"/>
      <c r="W392" s="44"/>
      <c r="X392" s="44"/>
      <c r="Y392" s="75"/>
    </row>
    <row r="393" spans="1:25" s="96" customFormat="1" ht="57" customHeight="1" x14ac:dyDescent="0.15">
      <c r="A393" s="144"/>
      <c r="B393" s="146"/>
      <c r="C393" s="146"/>
      <c r="D393" s="147"/>
      <c r="E393" s="117" t="s">
        <v>579</v>
      </c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0">
        <f t="shared" si="104"/>
        <v>0</v>
      </c>
      <c r="Q393" s="50">
        <f t="shared" si="105"/>
        <v>0</v>
      </c>
      <c r="R393" s="50">
        <f t="shared" si="106"/>
        <v>0</v>
      </c>
      <c r="S393" s="55"/>
      <c r="T393" s="55"/>
      <c r="U393" s="55"/>
      <c r="V393" s="55"/>
      <c r="W393" s="55"/>
      <c r="X393" s="55"/>
      <c r="Y393" s="95"/>
    </row>
    <row r="394" spans="1:25" ht="12.75" customHeight="1" x14ac:dyDescent="0.15">
      <c r="A394" s="72"/>
      <c r="B394" s="44"/>
      <c r="C394" s="44"/>
      <c r="D394" s="54"/>
      <c r="E394" s="73" t="s">
        <v>440</v>
      </c>
      <c r="F394" s="44" t="s">
        <v>441</v>
      </c>
      <c r="G394" s="44"/>
      <c r="H394" s="44"/>
      <c r="I394" s="44"/>
      <c r="J394" s="44"/>
      <c r="K394" s="44"/>
      <c r="L394" s="44"/>
      <c r="M394" s="44"/>
      <c r="N394" s="44"/>
      <c r="O394" s="44"/>
      <c r="P394" s="50">
        <f t="shared" si="104"/>
        <v>0</v>
      </c>
      <c r="Q394" s="50">
        <f t="shared" si="105"/>
        <v>0</v>
      </c>
      <c r="R394" s="50">
        <f t="shared" si="106"/>
        <v>0</v>
      </c>
      <c r="S394" s="44"/>
      <c r="T394" s="44"/>
      <c r="U394" s="44"/>
      <c r="V394" s="44"/>
      <c r="W394" s="44"/>
      <c r="X394" s="44"/>
      <c r="Y394" s="75"/>
    </row>
    <row r="395" spans="1:25" s="96" customFormat="1" ht="72" customHeight="1" x14ac:dyDescent="0.15">
      <c r="A395" s="144"/>
      <c r="B395" s="146"/>
      <c r="C395" s="146"/>
      <c r="D395" s="147"/>
      <c r="E395" s="117" t="s">
        <v>580</v>
      </c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0">
        <f t="shared" si="104"/>
        <v>0</v>
      </c>
      <c r="Q395" s="50">
        <f t="shared" si="105"/>
        <v>0</v>
      </c>
      <c r="R395" s="50">
        <f t="shared" si="106"/>
        <v>0</v>
      </c>
      <c r="S395" s="55"/>
      <c r="T395" s="55"/>
      <c r="U395" s="55"/>
      <c r="V395" s="55"/>
      <c r="W395" s="55"/>
      <c r="X395" s="55"/>
      <c r="Y395" s="95"/>
    </row>
    <row r="396" spans="1:25" ht="12.75" customHeight="1" x14ac:dyDescent="0.15">
      <c r="A396" s="72"/>
      <c r="B396" s="44"/>
      <c r="C396" s="44"/>
      <c r="D396" s="54"/>
      <c r="E396" s="73" t="s">
        <v>440</v>
      </c>
      <c r="F396" s="44" t="s">
        <v>441</v>
      </c>
      <c r="G396" s="44"/>
      <c r="H396" s="44"/>
      <c r="I396" s="44"/>
      <c r="J396" s="44"/>
      <c r="K396" s="44"/>
      <c r="L396" s="44"/>
      <c r="M396" s="44"/>
      <c r="N396" s="44"/>
      <c r="O396" s="44"/>
      <c r="P396" s="50">
        <f t="shared" si="104"/>
        <v>0</v>
      </c>
      <c r="Q396" s="50">
        <f t="shared" si="105"/>
        <v>0</v>
      </c>
      <c r="R396" s="50">
        <f t="shared" si="106"/>
        <v>0</v>
      </c>
      <c r="S396" s="44"/>
      <c r="T396" s="44"/>
      <c r="U396" s="44"/>
      <c r="V396" s="44"/>
      <c r="W396" s="44"/>
      <c r="X396" s="44"/>
      <c r="Y396" s="75"/>
    </row>
    <row r="397" spans="1:25" s="96" customFormat="1" ht="46.5" customHeight="1" x14ac:dyDescent="0.15">
      <c r="A397" s="144"/>
      <c r="B397" s="146"/>
      <c r="C397" s="146"/>
      <c r="D397" s="147"/>
      <c r="E397" s="117" t="s">
        <v>581</v>
      </c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0">
        <f t="shared" si="104"/>
        <v>0</v>
      </c>
      <c r="Q397" s="50">
        <f t="shared" si="105"/>
        <v>0</v>
      </c>
      <c r="R397" s="50">
        <f t="shared" si="106"/>
        <v>0</v>
      </c>
      <c r="S397" s="55"/>
      <c r="T397" s="55"/>
      <c r="U397" s="55"/>
      <c r="V397" s="55"/>
      <c r="W397" s="55"/>
      <c r="X397" s="55"/>
      <c r="Y397" s="95"/>
    </row>
    <row r="398" spans="1:25" ht="12.75" customHeight="1" x14ac:dyDescent="0.15">
      <c r="A398" s="72"/>
      <c r="B398" s="44"/>
      <c r="C398" s="44"/>
      <c r="D398" s="54"/>
      <c r="E398" s="73" t="s">
        <v>447</v>
      </c>
      <c r="F398" s="44" t="s">
        <v>446</v>
      </c>
      <c r="G398" s="44"/>
      <c r="H398" s="44"/>
      <c r="I398" s="44"/>
      <c r="J398" s="44"/>
      <c r="K398" s="44"/>
      <c r="L398" s="44"/>
      <c r="M398" s="44"/>
      <c r="N398" s="44"/>
      <c r="O398" s="44"/>
      <c r="P398" s="50">
        <f t="shared" si="104"/>
        <v>0</v>
      </c>
      <c r="Q398" s="50">
        <f t="shared" si="105"/>
        <v>0</v>
      </c>
      <c r="R398" s="50">
        <f t="shared" si="106"/>
        <v>0</v>
      </c>
      <c r="S398" s="44"/>
      <c r="T398" s="44"/>
      <c r="U398" s="44"/>
      <c r="V398" s="44"/>
      <c r="W398" s="44"/>
      <c r="X398" s="44"/>
      <c r="Y398" s="75"/>
    </row>
    <row r="399" spans="1:25" s="96" customFormat="1" ht="46.5" customHeight="1" x14ac:dyDescent="0.15">
      <c r="A399" s="144" t="s">
        <v>281</v>
      </c>
      <c r="B399" s="146" t="s">
        <v>273</v>
      </c>
      <c r="C399" s="146" t="s">
        <v>208</v>
      </c>
      <c r="D399" s="147" t="s">
        <v>192</v>
      </c>
      <c r="E399" s="117" t="s">
        <v>282</v>
      </c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0">
        <f t="shared" si="104"/>
        <v>0</v>
      </c>
      <c r="Q399" s="50">
        <f t="shared" si="105"/>
        <v>0</v>
      </c>
      <c r="R399" s="50">
        <f t="shared" si="106"/>
        <v>0</v>
      </c>
      <c r="S399" s="55"/>
      <c r="T399" s="55"/>
      <c r="U399" s="55"/>
      <c r="V399" s="55"/>
      <c r="W399" s="55"/>
      <c r="X399" s="55"/>
      <c r="Y399" s="95"/>
    </row>
    <row r="400" spans="1:25" ht="12.75" customHeight="1" x14ac:dyDescent="0.15">
      <c r="A400" s="72"/>
      <c r="B400" s="44"/>
      <c r="C400" s="44"/>
      <c r="D400" s="54"/>
      <c r="E400" s="73" t="s">
        <v>197</v>
      </c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0">
        <f t="shared" si="104"/>
        <v>0</v>
      </c>
      <c r="Q400" s="50">
        <f t="shared" si="105"/>
        <v>0</v>
      </c>
      <c r="R400" s="50">
        <f t="shared" si="106"/>
        <v>0</v>
      </c>
      <c r="S400" s="54"/>
      <c r="T400" s="54"/>
      <c r="U400" s="54"/>
      <c r="V400" s="54"/>
      <c r="W400" s="54"/>
      <c r="X400" s="54"/>
      <c r="Y400" s="75"/>
    </row>
    <row r="401" spans="1:25" ht="12.75" customHeight="1" x14ac:dyDescent="0.15">
      <c r="A401" s="72" t="s">
        <v>283</v>
      </c>
      <c r="B401" s="44" t="s">
        <v>273</v>
      </c>
      <c r="C401" s="44" t="s">
        <v>208</v>
      </c>
      <c r="D401" s="44" t="s">
        <v>195</v>
      </c>
      <c r="E401" s="73" t="s">
        <v>282</v>
      </c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0">
        <f t="shared" si="104"/>
        <v>0</v>
      </c>
      <c r="Q401" s="50">
        <f t="shared" si="105"/>
        <v>0</v>
      </c>
      <c r="R401" s="50">
        <f t="shared" si="106"/>
        <v>0</v>
      </c>
      <c r="S401" s="54"/>
      <c r="T401" s="54"/>
      <c r="U401" s="54"/>
      <c r="V401" s="54"/>
      <c r="W401" s="54"/>
      <c r="X401" s="54"/>
      <c r="Y401" s="75"/>
    </row>
    <row r="402" spans="1:25" ht="12.75" customHeight="1" x14ac:dyDescent="0.15">
      <c r="A402" s="72"/>
      <c r="B402" s="44"/>
      <c r="C402" s="44"/>
      <c r="D402" s="54"/>
      <c r="E402" s="73" t="s">
        <v>5</v>
      </c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0">
        <f t="shared" si="104"/>
        <v>0</v>
      </c>
      <c r="Q402" s="50">
        <f t="shared" si="105"/>
        <v>0</v>
      </c>
      <c r="R402" s="50">
        <f t="shared" si="106"/>
        <v>0</v>
      </c>
      <c r="S402" s="54"/>
      <c r="T402" s="54"/>
      <c r="U402" s="54"/>
      <c r="V402" s="54"/>
      <c r="W402" s="54"/>
      <c r="X402" s="54"/>
      <c r="Y402" s="75"/>
    </row>
    <row r="403" spans="1:25" s="96" customFormat="1" ht="46.5" customHeight="1" x14ac:dyDescent="0.15">
      <c r="A403" s="144"/>
      <c r="B403" s="146"/>
      <c r="C403" s="146"/>
      <c r="D403" s="147"/>
      <c r="E403" s="117" t="s">
        <v>582</v>
      </c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0">
        <f t="shared" si="104"/>
        <v>0</v>
      </c>
      <c r="Q403" s="50">
        <f t="shared" si="105"/>
        <v>0</v>
      </c>
      <c r="R403" s="50">
        <f t="shared" si="106"/>
        <v>0</v>
      </c>
      <c r="S403" s="55"/>
      <c r="T403" s="55"/>
      <c r="U403" s="55"/>
      <c r="V403" s="55"/>
      <c r="W403" s="55"/>
      <c r="X403" s="55"/>
      <c r="Y403" s="95"/>
    </row>
    <row r="404" spans="1:25" ht="12.75" customHeight="1" x14ac:dyDescent="0.15">
      <c r="A404" s="72"/>
      <c r="B404" s="44"/>
      <c r="C404" s="44"/>
      <c r="D404" s="54"/>
      <c r="E404" s="73" t="s">
        <v>457</v>
      </c>
      <c r="F404" s="44" t="s">
        <v>456</v>
      </c>
      <c r="G404" s="44"/>
      <c r="H404" s="44"/>
      <c r="I404" s="44"/>
      <c r="J404" s="44"/>
      <c r="K404" s="44"/>
      <c r="L404" s="44"/>
      <c r="M404" s="44"/>
      <c r="N404" s="44"/>
      <c r="O404" s="44"/>
      <c r="P404" s="50">
        <f t="shared" si="104"/>
        <v>0</v>
      </c>
      <c r="Q404" s="50">
        <f t="shared" si="105"/>
        <v>0</v>
      </c>
      <c r="R404" s="50">
        <f t="shared" si="106"/>
        <v>0</v>
      </c>
      <c r="S404" s="44"/>
      <c r="T404" s="44"/>
      <c r="U404" s="44"/>
      <c r="V404" s="44"/>
      <c r="W404" s="44"/>
      <c r="X404" s="44"/>
      <c r="Y404" s="75"/>
    </row>
    <row r="405" spans="1:25" s="96" customFormat="1" ht="46.5" customHeight="1" x14ac:dyDescent="0.15">
      <c r="A405" s="144" t="s">
        <v>284</v>
      </c>
      <c r="B405" s="146" t="s">
        <v>273</v>
      </c>
      <c r="C405" s="146" t="s">
        <v>212</v>
      </c>
      <c r="D405" s="147" t="s">
        <v>192</v>
      </c>
      <c r="E405" s="117" t="s">
        <v>285</v>
      </c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0">
        <f t="shared" si="104"/>
        <v>0</v>
      </c>
      <c r="Q405" s="50">
        <f t="shared" si="105"/>
        <v>0</v>
      </c>
      <c r="R405" s="50">
        <f t="shared" si="106"/>
        <v>0</v>
      </c>
      <c r="S405" s="55"/>
      <c r="T405" s="55"/>
      <c r="U405" s="55"/>
      <c r="V405" s="55"/>
      <c r="W405" s="55"/>
      <c r="X405" s="55"/>
      <c r="Y405" s="95"/>
    </row>
    <row r="406" spans="1:25" ht="12.75" customHeight="1" x14ac:dyDescent="0.15">
      <c r="A406" s="72"/>
      <c r="B406" s="44"/>
      <c r="C406" s="44"/>
      <c r="D406" s="54"/>
      <c r="E406" s="73" t="s">
        <v>197</v>
      </c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0">
        <f t="shared" si="104"/>
        <v>0</v>
      </c>
      <c r="Q406" s="50">
        <f t="shared" si="105"/>
        <v>0</v>
      </c>
      <c r="R406" s="50">
        <f t="shared" si="106"/>
        <v>0</v>
      </c>
      <c r="S406" s="54"/>
      <c r="T406" s="54"/>
      <c r="U406" s="54"/>
      <c r="V406" s="54"/>
      <c r="W406" s="54"/>
      <c r="X406" s="54"/>
      <c r="Y406" s="75"/>
    </row>
    <row r="407" spans="1:25" ht="12.75" customHeight="1" x14ac:dyDescent="0.15">
      <c r="A407" s="72" t="s">
        <v>286</v>
      </c>
      <c r="B407" s="44" t="s">
        <v>273</v>
      </c>
      <c r="C407" s="44" t="s">
        <v>212</v>
      </c>
      <c r="D407" s="44" t="s">
        <v>195</v>
      </c>
      <c r="E407" s="73" t="s">
        <v>285</v>
      </c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0">
        <f t="shared" si="104"/>
        <v>0</v>
      </c>
      <c r="Q407" s="50">
        <f t="shared" si="105"/>
        <v>0</v>
      </c>
      <c r="R407" s="50">
        <f t="shared" si="106"/>
        <v>0</v>
      </c>
      <c r="S407" s="54"/>
      <c r="T407" s="54"/>
      <c r="U407" s="54"/>
      <c r="V407" s="54"/>
      <c r="W407" s="54"/>
      <c r="X407" s="54"/>
      <c r="Y407" s="75"/>
    </row>
    <row r="408" spans="1:25" ht="12.75" customHeight="1" x14ac:dyDescent="0.15">
      <c r="A408" s="72"/>
      <c r="B408" s="44"/>
      <c r="C408" s="44"/>
      <c r="D408" s="54"/>
      <c r="E408" s="73" t="s">
        <v>5</v>
      </c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0">
        <f t="shared" si="104"/>
        <v>0</v>
      </c>
      <c r="Q408" s="50">
        <f t="shared" si="105"/>
        <v>0</v>
      </c>
      <c r="R408" s="50">
        <f t="shared" si="106"/>
        <v>0</v>
      </c>
      <c r="S408" s="54"/>
      <c r="T408" s="54"/>
      <c r="U408" s="54"/>
      <c r="V408" s="54"/>
      <c r="W408" s="54"/>
      <c r="X408" s="54"/>
      <c r="Y408" s="75"/>
    </row>
    <row r="409" spans="1:25" s="96" customFormat="1" ht="46.5" customHeight="1" x14ac:dyDescent="0.15">
      <c r="A409" s="144"/>
      <c r="B409" s="146"/>
      <c r="C409" s="146"/>
      <c r="D409" s="147"/>
      <c r="E409" s="117" t="s">
        <v>583</v>
      </c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0">
        <f t="shared" si="104"/>
        <v>0</v>
      </c>
      <c r="Q409" s="50">
        <f t="shared" si="105"/>
        <v>0</v>
      </c>
      <c r="R409" s="50">
        <f t="shared" si="106"/>
        <v>0</v>
      </c>
      <c r="S409" s="55"/>
      <c r="T409" s="55"/>
      <c r="U409" s="55"/>
      <c r="V409" s="55"/>
      <c r="W409" s="55"/>
      <c r="X409" s="55"/>
      <c r="Y409" s="95"/>
    </row>
    <row r="410" spans="1:25" ht="12.75" customHeight="1" x14ac:dyDescent="0.15">
      <c r="A410" s="72"/>
      <c r="B410" s="44"/>
      <c r="C410" s="44"/>
      <c r="D410" s="54"/>
      <c r="E410" s="73" t="s">
        <v>407</v>
      </c>
      <c r="F410" s="44" t="s">
        <v>406</v>
      </c>
      <c r="G410" s="44"/>
      <c r="H410" s="44"/>
      <c r="I410" s="44"/>
      <c r="J410" s="44"/>
      <c r="K410" s="44"/>
      <c r="L410" s="44"/>
      <c r="M410" s="44"/>
      <c r="N410" s="44"/>
      <c r="O410" s="44"/>
      <c r="P410" s="50">
        <f t="shared" si="104"/>
        <v>0</v>
      </c>
      <c r="Q410" s="50">
        <f t="shared" si="105"/>
        <v>0</v>
      </c>
      <c r="R410" s="50">
        <f t="shared" si="106"/>
        <v>0</v>
      </c>
      <c r="S410" s="44"/>
      <c r="T410" s="44"/>
      <c r="U410" s="44"/>
      <c r="V410" s="44"/>
      <c r="W410" s="44"/>
      <c r="X410" s="44"/>
      <c r="Y410" s="75"/>
    </row>
    <row r="411" spans="1:25" ht="12.75" customHeight="1" x14ac:dyDescent="0.15">
      <c r="A411" s="72"/>
      <c r="B411" s="44"/>
      <c r="C411" s="44"/>
      <c r="D411" s="54"/>
      <c r="E411" s="73" t="s">
        <v>416</v>
      </c>
      <c r="F411" s="44" t="s">
        <v>417</v>
      </c>
      <c r="G411" s="44"/>
      <c r="H411" s="44"/>
      <c r="I411" s="44"/>
      <c r="J411" s="44"/>
      <c r="K411" s="44"/>
      <c r="L411" s="44"/>
      <c r="M411" s="44"/>
      <c r="N411" s="44"/>
      <c r="O411" s="44"/>
      <c r="P411" s="50">
        <f t="shared" si="104"/>
        <v>0</v>
      </c>
      <c r="Q411" s="50">
        <f t="shared" si="105"/>
        <v>0</v>
      </c>
      <c r="R411" s="50">
        <f t="shared" si="106"/>
        <v>0</v>
      </c>
      <c r="S411" s="44"/>
      <c r="T411" s="44"/>
      <c r="U411" s="44"/>
      <c r="V411" s="44"/>
      <c r="W411" s="44"/>
      <c r="X411" s="44"/>
      <c r="Y411" s="75"/>
    </row>
    <row r="412" spans="1:25" s="96" customFormat="1" ht="46.5" customHeight="1" x14ac:dyDescent="0.15">
      <c r="A412" s="144"/>
      <c r="B412" s="146"/>
      <c r="C412" s="146"/>
      <c r="D412" s="147"/>
      <c r="E412" s="117" t="s">
        <v>584</v>
      </c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0">
        <f t="shared" si="104"/>
        <v>0</v>
      </c>
      <c r="Q412" s="50">
        <f t="shared" si="105"/>
        <v>0</v>
      </c>
      <c r="R412" s="50">
        <f t="shared" si="106"/>
        <v>0</v>
      </c>
      <c r="S412" s="55"/>
      <c r="T412" s="55"/>
      <c r="U412" s="55"/>
      <c r="V412" s="55"/>
      <c r="W412" s="55"/>
      <c r="X412" s="55"/>
      <c r="Y412" s="95"/>
    </row>
    <row r="413" spans="1:25" ht="12.75" customHeight="1" x14ac:dyDescent="0.15">
      <c r="A413" s="72"/>
      <c r="B413" s="44"/>
      <c r="C413" s="44"/>
      <c r="D413" s="54"/>
      <c r="E413" s="73" t="s">
        <v>416</v>
      </c>
      <c r="F413" s="44" t="s">
        <v>417</v>
      </c>
      <c r="G413" s="44"/>
      <c r="H413" s="44"/>
      <c r="I413" s="44"/>
      <c r="J413" s="44"/>
      <c r="K413" s="44"/>
      <c r="L413" s="44"/>
      <c r="M413" s="44"/>
      <c r="N413" s="44"/>
      <c r="O413" s="44"/>
      <c r="P413" s="50">
        <f t="shared" si="104"/>
        <v>0</v>
      </c>
      <c r="Q413" s="50">
        <f t="shared" si="105"/>
        <v>0</v>
      </c>
      <c r="R413" s="50">
        <f t="shared" si="106"/>
        <v>0</v>
      </c>
      <c r="S413" s="44"/>
      <c r="T413" s="44"/>
      <c r="U413" s="44"/>
      <c r="V413" s="44"/>
      <c r="W413" s="44"/>
      <c r="X413" s="44"/>
      <c r="Y413" s="75"/>
    </row>
    <row r="414" spans="1:25" ht="12.75" customHeight="1" x14ac:dyDescent="0.15">
      <c r="A414" s="72"/>
      <c r="B414" s="44"/>
      <c r="C414" s="44"/>
      <c r="D414" s="54"/>
      <c r="E414" s="73" t="s">
        <v>447</v>
      </c>
      <c r="F414" s="44" t="s">
        <v>446</v>
      </c>
      <c r="G414" s="44"/>
      <c r="H414" s="44"/>
      <c r="I414" s="44"/>
      <c r="J414" s="44"/>
      <c r="K414" s="44"/>
      <c r="L414" s="44"/>
      <c r="M414" s="44"/>
      <c r="N414" s="44"/>
      <c r="O414" s="44"/>
      <c r="P414" s="50">
        <f t="shared" si="104"/>
        <v>0</v>
      </c>
      <c r="Q414" s="50">
        <f t="shared" si="105"/>
        <v>0</v>
      </c>
      <c r="R414" s="50">
        <f t="shared" si="106"/>
        <v>0</v>
      </c>
      <c r="S414" s="44"/>
      <c r="T414" s="44"/>
      <c r="U414" s="44"/>
      <c r="V414" s="44"/>
      <c r="W414" s="44"/>
      <c r="X414" s="44"/>
      <c r="Y414" s="75"/>
    </row>
    <row r="415" spans="1:25" ht="48" customHeight="1" x14ac:dyDescent="0.15">
      <c r="A415" s="72"/>
      <c r="B415" s="44"/>
      <c r="C415" s="44"/>
      <c r="D415" s="54" t="s">
        <v>655</v>
      </c>
      <c r="E415" s="73" t="s">
        <v>649</v>
      </c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50">
        <f t="shared" si="104"/>
        <v>0</v>
      </c>
      <c r="Q415" s="50">
        <f t="shared" si="105"/>
        <v>0</v>
      </c>
      <c r="R415" s="50">
        <f t="shared" si="106"/>
        <v>0</v>
      </c>
      <c r="S415" s="44"/>
      <c r="T415" s="44"/>
      <c r="U415" s="44"/>
      <c r="V415" s="44"/>
      <c r="W415" s="44"/>
      <c r="X415" s="44"/>
      <c r="Y415" s="75"/>
    </row>
    <row r="416" spans="1:25" s="96" customFormat="1" ht="46.5" customHeight="1" x14ac:dyDescent="0.15">
      <c r="A416" s="144"/>
      <c r="B416" s="146"/>
      <c r="C416" s="146"/>
      <c r="D416" s="147"/>
      <c r="E416" s="117" t="s">
        <v>585</v>
      </c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0">
        <f t="shared" si="104"/>
        <v>0</v>
      </c>
      <c r="Q416" s="50">
        <f t="shared" si="105"/>
        <v>0</v>
      </c>
      <c r="R416" s="50">
        <f t="shared" si="106"/>
        <v>0</v>
      </c>
      <c r="S416" s="55"/>
      <c r="T416" s="55"/>
      <c r="U416" s="55"/>
      <c r="V416" s="55"/>
      <c r="W416" s="55"/>
      <c r="X416" s="55"/>
      <c r="Y416" s="95"/>
    </row>
    <row r="417" spans="1:25" ht="12.75" customHeight="1" x14ac:dyDescent="0.15">
      <c r="A417" s="72"/>
      <c r="B417" s="44"/>
      <c r="C417" s="44"/>
      <c r="D417" s="54"/>
      <c r="E417" s="73" t="s">
        <v>407</v>
      </c>
      <c r="F417" s="44" t="s">
        <v>406</v>
      </c>
      <c r="G417" s="44"/>
      <c r="H417" s="44"/>
      <c r="I417" s="44"/>
      <c r="J417" s="44"/>
      <c r="K417" s="44"/>
      <c r="L417" s="44"/>
      <c r="M417" s="44"/>
      <c r="N417" s="44"/>
      <c r="O417" s="44"/>
      <c r="P417" s="50">
        <f t="shared" si="104"/>
        <v>0</v>
      </c>
      <c r="Q417" s="50">
        <f t="shared" si="105"/>
        <v>0</v>
      </c>
      <c r="R417" s="50">
        <f t="shared" si="106"/>
        <v>0</v>
      </c>
      <c r="S417" s="44"/>
      <c r="T417" s="44"/>
      <c r="U417" s="44"/>
      <c r="V417" s="44"/>
      <c r="W417" s="44"/>
      <c r="X417" s="44"/>
      <c r="Y417" s="75"/>
    </row>
    <row r="418" spans="1:25" ht="12.75" customHeight="1" x14ac:dyDescent="0.15">
      <c r="A418" s="72"/>
      <c r="B418" s="44"/>
      <c r="C418" s="44"/>
      <c r="D418" s="54"/>
      <c r="E418" s="73" t="s">
        <v>422</v>
      </c>
      <c r="F418" s="44" t="s">
        <v>423</v>
      </c>
      <c r="G418" s="44"/>
      <c r="H418" s="44"/>
      <c r="I418" s="44"/>
      <c r="J418" s="44"/>
      <c r="K418" s="44"/>
      <c r="L418" s="44"/>
      <c r="M418" s="44"/>
      <c r="N418" s="44"/>
      <c r="O418" s="44"/>
      <c r="P418" s="50">
        <f t="shared" si="104"/>
        <v>0</v>
      </c>
      <c r="Q418" s="50">
        <f t="shared" si="105"/>
        <v>0</v>
      </c>
      <c r="R418" s="50">
        <f t="shared" si="106"/>
        <v>0</v>
      </c>
      <c r="S418" s="44"/>
      <c r="T418" s="44"/>
      <c r="U418" s="44"/>
      <c r="V418" s="44"/>
      <c r="W418" s="44"/>
      <c r="X418" s="44"/>
      <c r="Y418" s="75"/>
    </row>
    <row r="419" spans="1:25" ht="12.75" customHeight="1" x14ac:dyDescent="0.15">
      <c r="A419" s="72"/>
      <c r="B419" s="44"/>
      <c r="C419" s="44"/>
      <c r="D419" s="54"/>
      <c r="E419" s="73" t="s">
        <v>447</v>
      </c>
      <c r="F419" s="44" t="s">
        <v>446</v>
      </c>
      <c r="G419" s="44"/>
      <c r="H419" s="44"/>
      <c r="I419" s="44"/>
      <c r="J419" s="44"/>
      <c r="K419" s="44"/>
      <c r="L419" s="44"/>
      <c r="M419" s="44"/>
      <c r="N419" s="44"/>
      <c r="O419" s="44"/>
      <c r="P419" s="50">
        <f t="shared" si="104"/>
        <v>0</v>
      </c>
      <c r="Q419" s="50">
        <f t="shared" si="105"/>
        <v>0</v>
      </c>
      <c r="R419" s="50">
        <f t="shared" si="106"/>
        <v>0</v>
      </c>
      <c r="S419" s="44"/>
      <c r="T419" s="44"/>
      <c r="U419" s="44"/>
      <c r="V419" s="44"/>
      <c r="W419" s="44"/>
      <c r="X419" s="44"/>
      <c r="Y419" s="75"/>
    </row>
    <row r="420" spans="1:25" ht="12.75" customHeight="1" x14ac:dyDescent="0.15">
      <c r="A420" s="72"/>
      <c r="B420" s="44"/>
      <c r="C420" s="44"/>
      <c r="D420" s="54"/>
      <c r="E420" s="73" t="s">
        <v>452</v>
      </c>
      <c r="F420" s="44" t="s">
        <v>453</v>
      </c>
      <c r="G420" s="44"/>
      <c r="H420" s="44"/>
      <c r="I420" s="44"/>
      <c r="J420" s="44"/>
      <c r="K420" s="44"/>
      <c r="L420" s="44"/>
      <c r="M420" s="44"/>
      <c r="N420" s="44"/>
      <c r="O420" s="44"/>
      <c r="P420" s="50">
        <f t="shared" si="104"/>
        <v>0</v>
      </c>
      <c r="Q420" s="50">
        <f t="shared" si="105"/>
        <v>0</v>
      </c>
      <c r="R420" s="50">
        <f t="shared" si="106"/>
        <v>0</v>
      </c>
      <c r="S420" s="44"/>
      <c r="T420" s="44"/>
      <c r="U420" s="44"/>
      <c r="V420" s="44"/>
      <c r="W420" s="44"/>
      <c r="X420" s="44"/>
      <c r="Y420" s="75"/>
    </row>
    <row r="421" spans="1:25" s="96" customFormat="1" ht="46.5" customHeight="1" x14ac:dyDescent="0.15">
      <c r="A421" s="144"/>
      <c r="B421" s="146"/>
      <c r="C421" s="146"/>
      <c r="D421" s="147"/>
      <c r="E421" s="117" t="s">
        <v>586</v>
      </c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0">
        <f t="shared" si="104"/>
        <v>0</v>
      </c>
      <c r="Q421" s="50">
        <f t="shared" si="105"/>
        <v>0</v>
      </c>
      <c r="R421" s="50">
        <f t="shared" si="106"/>
        <v>0</v>
      </c>
      <c r="S421" s="55"/>
      <c r="T421" s="55"/>
      <c r="U421" s="55"/>
      <c r="V421" s="55"/>
      <c r="W421" s="55"/>
      <c r="X421" s="55"/>
      <c r="Y421" s="95"/>
    </row>
    <row r="422" spans="1:25" ht="12.75" customHeight="1" x14ac:dyDescent="0.15">
      <c r="A422" s="72"/>
      <c r="B422" s="44"/>
      <c r="C422" s="44"/>
      <c r="D422" s="54"/>
      <c r="E422" s="73" t="s">
        <v>407</v>
      </c>
      <c r="F422" s="44" t="s">
        <v>406</v>
      </c>
      <c r="G422" s="44"/>
      <c r="H422" s="44"/>
      <c r="I422" s="44"/>
      <c r="J422" s="44"/>
      <c r="K422" s="44"/>
      <c r="L422" s="44"/>
      <c r="M422" s="44"/>
      <c r="N422" s="44"/>
      <c r="O422" s="44"/>
      <c r="P422" s="50">
        <f t="shared" si="104"/>
        <v>0</v>
      </c>
      <c r="Q422" s="50">
        <f t="shared" si="105"/>
        <v>0</v>
      </c>
      <c r="R422" s="50">
        <f t="shared" si="106"/>
        <v>0</v>
      </c>
      <c r="S422" s="44"/>
      <c r="T422" s="44"/>
      <c r="U422" s="44"/>
      <c r="V422" s="44"/>
      <c r="W422" s="44"/>
      <c r="X422" s="44"/>
      <c r="Y422" s="75"/>
    </row>
    <row r="423" spans="1:25" ht="12.75" customHeight="1" x14ac:dyDescent="0.15">
      <c r="A423" s="72"/>
      <c r="B423" s="44"/>
      <c r="C423" s="44"/>
      <c r="D423" s="54"/>
      <c r="E423" s="73" t="s">
        <v>422</v>
      </c>
      <c r="F423" s="44" t="s">
        <v>423</v>
      </c>
      <c r="G423" s="44"/>
      <c r="H423" s="44"/>
      <c r="I423" s="44"/>
      <c r="J423" s="44"/>
      <c r="K423" s="44"/>
      <c r="L423" s="44"/>
      <c r="M423" s="44"/>
      <c r="N423" s="44"/>
      <c r="O423" s="44"/>
      <c r="P423" s="50">
        <f t="shared" si="104"/>
        <v>0</v>
      </c>
      <c r="Q423" s="50">
        <f t="shared" si="105"/>
        <v>0</v>
      </c>
      <c r="R423" s="50">
        <f t="shared" si="106"/>
        <v>0</v>
      </c>
      <c r="S423" s="44"/>
      <c r="T423" s="44"/>
      <c r="U423" s="44"/>
      <c r="V423" s="44"/>
      <c r="W423" s="44"/>
      <c r="X423" s="44"/>
      <c r="Y423" s="75"/>
    </row>
    <row r="424" spans="1:25" s="96" customFormat="1" ht="46.5" customHeight="1" x14ac:dyDescent="0.15">
      <c r="A424" s="144"/>
      <c r="B424" s="146"/>
      <c r="C424" s="146"/>
      <c r="D424" s="147"/>
      <c r="E424" s="117" t="s">
        <v>587</v>
      </c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0">
        <f t="shared" si="104"/>
        <v>0</v>
      </c>
      <c r="Q424" s="50">
        <f t="shared" si="105"/>
        <v>0</v>
      </c>
      <c r="R424" s="50">
        <f t="shared" si="106"/>
        <v>0</v>
      </c>
      <c r="S424" s="55"/>
      <c r="T424" s="55"/>
      <c r="U424" s="55"/>
      <c r="V424" s="55"/>
      <c r="W424" s="55"/>
      <c r="X424" s="55"/>
      <c r="Y424" s="95"/>
    </row>
    <row r="425" spans="1:25" ht="12.75" customHeight="1" x14ac:dyDescent="0.15">
      <c r="A425" s="72"/>
      <c r="B425" s="44"/>
      <c r="C425" s="44"/>
      <c r="D425" s="54"/>
      <c r="E425" s="73" t="s">
        <v>440</v>
      </c>
      <c r="F425" s="44" t="s">
        <v>441</v>
      </c>
      <c r="G425" s="44"/>
      <c r="H425" s="44"/>
      <c r="I425" s="44"/>
      <c r="J425" s="44"/>
      <c r="K425" s="44"/>
      <c r="L425" s="44"/>
      <c r="M425" s="44"/>
      <c r="N425" s="44"/>
      <c r="O425" s="44"/>
      <c r="P425" s="50">
        <f t="shared" si="104"/>
        <v>0</v>
      </c>
      <c r="Q425" s="50">
        <f t="shared" si="105"/>
        <v>0</v>
      </c>
      <c r="R425" s="50">
        <f t="shared" si="106"/>
        <v>0</v>
      </c>
      <c r="S425" s="44"/>
      <c r="T425" s="44"/>
      <c r="U425" s="44"/>
      <c r="V425" s="44"/>
      <c r="W425" s="44"/>
      <c r="X425" s="44"/>
      <c r="Y425" s="75"/>
    </row>
    <row r="426" spans="1:25" s="96" customFormat="1" ht="46.5" customHeight="1" x14ac:dyDescent="0.15">
      <c r="A426" s="144"/>
      <c r="B426" s="146"/>
      <c r="C426" s="146"/>
      <c r="D426" s="147"/>
      <c r="E426" s="117" t="s">
        <v>588</v>
      </c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0">
        <f t="shared" si="104"/>
        <v>0</v>
      </c>
      <c r="Q426" s="50">
        <f t="shared" si="105"/>
        <v>0</v>
      </c>
      <c r="R426" s="50">
        <f t="shared" si="106"/>
        <v>0</v>
      </c>
      <c r="S426" s="55"/>
      <c r="T426" s="55"/>
      <c r="U426" s="55"/>
      <c r="V426" s="55"/>
      <c r="W426" s="55"/>
      <c r="X426" s="55"/>
      <c r="Y426" s="95"/>
    </row>
    <row r="427" spans="1:25" ht="12.75" customHeight="1" x14ac:dyDescent="0.15">
      <c r="A427" s="72"/>
      <c r="B427" s="44"/>
      <c r="C427" s="44"/>
      <c r="D427" s="54"/>
      <c r="E427" s="73" t="s">
        <v>426</v>
      </c>
      <c r="F427" s="44" t="s">
        <v>427</v>
      </c>
      <c r="G427" s="44"/>
      <c r="H427" s="44"/>
      <c r="I427" s="44"/>
      <c r="J427" s="44"/>
      <c r="K427" s="44"/>
      <c r="L427" s="44"/>
      <c r="M427" s="44"/>
      <c r="N427" s="44"/>
      <c r="O427" s="44"/>
      <c r="P427" s="50">
        <f t="shared" si="104"/>
        <v>0</v>
      </c>
      <c r="Q427" s="50">
        <f t="shared" si="105"/>
        <v>0</v>
      </c>
      <c r="R427" s="50">
        <f t="shared" si="106"/>
        <v>0</v>
      </c>
      <c r="S427" s="44"/>
      <c r="T427" s="44"/>
      <c r="U427" s="44"/>
      <c r="V427" s="44"/>
      <c r="W427" s="44"/>
      <c r="X427" s="44"/>
      <c r="Y427" s="75"/>
    </row>
    <row r="428" spans="1:25" s="96" customFormat="1" ht="46.5" customHeight="1" x14ac:dyDescent="0.15">
      <c r="A428" s="144"/>
      <c r="B428" s="146"/>
      <c r="C428" s="146"/>
      <c r="D428" s="147"/>
      <c r="E428" s="117" t="s">
        <v>589</v>
      </c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0">
        <f t="shared" si="104"/>
        <v>0</v>
      </c>
      <c r="Q428" s="50">
        <f t="shared" si="105"/>
        <v>0</v>
      </c>
      <c r="R428" s="50">
        <f t="shared" si="106"/>
        <v>0</v>
      </c>
      <c r="S428" s="55"/>
      <c r="T428" s="55"/>
      <c r="U428" s="55"/>
      <c r="V428" s="55"/>
      <c r="W428" s="55"/>
      <c r="X428" s="55"/>
      <c r="Y428" s="95"/>
    </row>
    <row r="429" spans="1:25" ht="12.75" customHeight="1" x14ac:dyDescent="0.15">
      <c r="A429" s="72"/>
      <c r="B429" s="44"/>
      <c r="C429" s="44"/>
      <c r="D429" s="54"/>
      <c r="E429" s="73" t="s">
        <v>407</v>
      </c>
      <c r="F429" s="44" t="s">
        <v>406</v>
      </c>
      <c r="G429" s="44"/>
      <c r="H429" s="44"/>
      <c r="I429" s="44"/>
      <c r="J429" s="44"/>
      <c r="K429" s="44"/>
      <c r="L429" s="44"/>
      <c r="M429" s="44"/>
      <c r="N429" s="44"/>
      <c r="O429" s="44"/>
      <c r="P429" s="50">
        <f t="shared" si="104"/>
        <v>0</v>
      </c>
      <c r="Q429" s="50">
        <f t="shared" si="105"/>
        <v>0</v>
      </c>
      <c r="R429" s="50">
        <f t="shared" si="106"/>
        <v>0</v>
      </c>
      <c r="S429" s="44"/>
      <c r="T429" s="44"/>
      <c r="U429" s="44"/>
      <c r="V429" s="44"/>
      <c r="W429" s="44"/>
      <c r="X429" s="44"/>
      <c r="Y429" s="75"/>
    </row>
    <row r="430" spans="1:25" ht="12.75" customHeight="1" x14ac:dyDescent="0.15">
      <c r="A430" s="72"/>
      <c r="B430" s="44"/>
      <c r="C430" s="44"/>
      <c r="D430" s="54"/>
      <c r="E430" s="73" t="s">
        <v>447</v>
      </c>
      <c r="F430" s="44" t="s">
        <v>446</v>
      </c>
      <c r="G430" s="44"/>
      <c r="H430" s="44"/>
      <c r="I430" s="44"/>
      <c r="J430" s="44"/>
      <c r="K430" s="44"/>
      <c r="L430" s="44"/>
      <c r="M430" s="44"/>
      <c r="N430" s="44"/>
      <c r="O430" s="44"/>
      <c r="P430" s="50">
        <f t="shared" si="104"/>
        <v>0</v>
      </c>
      <c r="Q430" s="50">
        <f t="shared" si="105"/>
        <v>0</v>
      </c>
      <c r="R430" s="50">
        <f t="shared" si="106"/>
        <v>0</v>
      </c>
      <c r="S430" s="44"/>
      <c r="T430" s="44"/>
      <c r="U430" s="44"/>
      <c r="V430" s="44"/>
      <c r="W430" s="44"/>
      <c r="X430" s="44"/>
      <c r="Y430" s="75"/>
    </row>
    <row r="431" spans="1:25" s="96" customFormat="1" ht="46.5" customHeight="1" x14ac:dyDescent="0.15">
      <c r="A431" s="144" t="s">
        <v>287</v>
      </c>
      <c r="B431" s="146" t="s">
        <v>288</v>
      </c>
      <c r="C431" s="146" t="s">
        <v>192</v>
      </c>
      <c r="D431" s="147" t="s">
        <v>192</v>
      </c>
      <c r="E431" s="117" t="s">
        <v>289</v>
      </c>
      <c r="F431" s="55"/>
      <c r="G431" s="67">
        <f>+G439</f>
        <v>8600.4750000000004</v>
      </c>
      <c r="H431" s="67">
        <f t="shared" ref="H431:Y431" si="107">+H439</f>
        <v>0</v>
      </c>
      <c r="I431" s="67">
        <f t="shared" si="107"/>
        <v>8600.4750000000004</v>
      </c>
      <c r="J431" s="67">
        <f t="shared" si="107"/>
        <v>0</v>
      </c>
      <c r="K431" s="67">
        <f t="shared" si="107"/>
        <v>0</v>
      </c>
      <c r="L431" s="67">
        <f t="shared" si="107"/>
        <v>0</v>
      </c>
      <c r="M431" s="67">
        <f t="shared" ref="M431:O431" si="108">+M439</f>
        <v>0</v>
      </c>
      <c r="N431" s="67">
        <f t="shared" si="108"/>
        <v>0</v>
      </c>
      <c r="O431" s="67">
        <f t="shared" si="108"/>
        <v>0</v>
      </c>
      <c r="P431" s="50">
        <f t="shared" si="104"/>
        <v>0</v>
      </c>
      <c r="Q431" s="50">
        <f t="shared" si="105"/>
        <v>0</v>
      </c>
      <c r="R431" s="50">
        <f t="shared" si="106"/>
        <v>0</v>
      </c>
      <c r="S431" s="67">
        <f t="shared" si="107"/>
        <v>0</v>
      </c>
      <c r="T431" s="67">
        <f t="shared" si="107"/>
        <v>0</v>
      </c>
      <c r="U431" s="67">
        <f t="shared" si="107"/>
        <v>0</v>
      </c>
      <c r="V431" s="67">
        <f t="shared" si="107"/>
        <v>0</v>
      </c>
      <c r="W431" s="67">
        <f t="shared" si="107"/>
        <v>0</v>
      </c>
      <c r="X431" s="67">
        <f t="shared" si="107"/>
        <v>0</v>
      </c>
      <c r="Y431" s="67">
        <f t="shared" si="107"/>
        <v>0</v>
      </c>
    </row>
    <row r="432" spans="1:25" ht="12.75" customHeight="1" x14ac:dyDescent="0.15">
      <c r="A432" s="72"/>
      <c r="B432" s="44"/>
      <c r="C432" s="44"/>
      <c r="D432" s="54"/>
      <c r="E432" s="73" t="s">
        <v>5</v>
      </c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0">
        <f t="shared" si="104"/>
        <v>0</v>
      </c>
      <c r="Q432" s="50">
        <f t="shared" si="105"/>
        <v>0</v>
      </c>
      <c r="R432" s="50">
        <f t="shared" si="106"/>
        <v>0</v>
      </c>
      <c r="S432" s="54"/>
      <c r="T432" s="54"/>
      <c r="U432" s="54"/>
      <c r="V432" s="54"/>
      <c r="W432" s="54"/>
      <c r="X432" s="54"/>
      <c r="Y432" s="75"/>
    </row>
    <row r="433" spans="1:25" s="96" customFormat="1" ht="46.5" customHeight="1" x14ac:dyDescent="0.15">
      <c r="A433" s="144" t="s">
        <v>290</v>
      </c>
      <c r="B433" s="146" t="s">
        <v>288</v>
      </c>
      <c r="C433" s="146" t="s">
        <v>195</v>
      </c>
      <c r="D433" s="147" t="s">
        <v>192</v>
      </c>
      <c r="E433" s="117" t="s">
        <v>291</v>
      </c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0">
        <f t="shared" si="104"/>
        <v>0</v>
      </c>
      <c r="Q433" s="50">
        <f t="shared" si="105"/>
        <v>0</v>
      </c>
      <c r="R433" s="50">
        <f t="shared" si="106"/>
        <v>0</v>
      </c>
      <c r="S433" s="55"/>
      <c r="T433" s="55"/>
      <c r="U433" s="55"/>
      <c r="V433" s="55"/>
      <c r="W433" s="55"/>
      <c r="X433" s="55"/>
      <c r="Y433" s="95"/>
    </row>
    <row r="434" spans="1:25" ht="12.75" customHeight="1" x14ac:dyDescent="0.15">
      <c r="A434" s="72"/>
      <c r="B434" s="44"/>
      <c r="C434" s="44"/>
      <c r="D434" s="54"/>
      <c r="E434" s="73" t="s">
        <v>197</v>
      </c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0">
        <f t="shared" si="104"/>
        <v>0</v>
      </c>
      <c r="Q434" s="50">
        <f t="shared" si="105"/>
        <v>0</v>
      </c>
      <c r="R434" s="50">
        <f t="shared" si="106"/>
        <v>0</v>
      </c>
      <c r="S434" s="54"/>
      <c r="T434" s="54"/>
      <c r="U434" s="54"/>
      <c r="V434" s="54"/>
      <c r="W434" s="54"/>
      <c r="X434" s="54"/>
      <c r="Y434" s="75"/>
    </row>
    <row r="435" spans="1:25" ht="12.75" customHeight="1" x14ac:dyDescent="0.15">
      <c r="A435" s="72" t="s">
        <v>292</v>
      </c>
      <c r="B435" s="44" t="s">
        <v>288</v>
      </c>
      <c r="C435" s="44" t="s">
        <v>195</v>
      </c>
      <c r="D435" s="44" t="s">
        <v>195</v>
      </c>
      <c r="E435" s="73" t="s">
        <v>293</v>
      </c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0">
        <f t="shared" si="104"/>
        <v>0</v>
      </c>
      <c r="Q435" s="50">
        <f t="shared" si="105"/>
        <v>0</v>
      </c>
      <c r="R435" s="50">
        <f t="shared" si="106"/>
        <v>0</v>
      </c>
      <c r="S435" s="54"/>
      <c r="T435" s="54"/>
      <c r="U435" s="54"/>
      <c r="V435" s="54"/>
      <c r="W435" s="54"/>
      <c r="X435" s="54"/>
      <c r="Y435" s="75"/>
    </row>
    <row r="436" spans="1:25" ht="12.75" customHeight="1" x14ac:dyDescent="0.15">
      <c r="A436" s="72"/>
      <c r="B436" s="44"/>
      <c r="C436" s="44"/>
      <c r="D436" s="54"/>
      <c r="E436" s="73" t="s">
        <v>5</v>
      </c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0">
        <f t="shared" si="104"/>
        <v>0</v>
      </c>
      <c r="Q436" s="50">
        <f t="shared" si="105"/>
        <v>0</v>
      </c>
      <c r="R436" s="50">
        <f t="shared" si="106"/>
        <v>0</v>
      </c>
      <c r="S436" s="54"/>
      <c r="T436" s="54"/>
      <c r="U436" s="54"/>
      <c r="V436" s="54"/>
      <c r="W436" s="54"/>
      <c r="X436" s="54"/>
      <c r="Y436" s="75"/>
    </row>
    <row r="437" spans="1:25" s="96" customFormat="1" ht="46.5" customHeight="1" x14ac:dyDescent="0.15">
      <c r="A437" s="144"/>
      <c r="B437" s="146"/>
      <c r="C437" s="146"/>
      <c r="D437" s="147"/>
      <c r="E437" s="117" t="s">
        <v>590</v>
      </c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0">
        <f t="shared" si="104"/>
        <v>0</v>
      </c>
      <c r="Q437" s="50">
        <f t="shared" si="105"/>
        <v>0</v>
      </c>
      <c r="R437" s="50">
        <f t="shared" si="106"/>
        <v>0</v>
      </c>
      <c r="S437" s="55"/>
      <c r="T437" s="55"/>
      <c r="U437" s="55"/>
      <c r="V437" s="55"/>
      <c r="W437" s="55"/>
      <c r="X437" s="55"/>
      <c r="Y437" s="95"/>
    </row>
    <row r="438" spans="1:25" ht="12.75" customHeight="1" x14ac:dyDescent="0.15">
      <c r="A438" s="72"/>
      <c r="B438" s="44"/>
      <c r="C438" s="44"/>
      <c r="D438" s="54"/>
      <c r="E438" s="73" t="s">
        <v>452</v>
      </c>
      <c r="F438" s="44" t="s">
        <v>453</v>
      </c>
      <c r="G438" s="44"/>
      <c r="H438" s="44"/>
      <c r="I438" s="44"/>
      <c r="J438" s="44"/>
      <c r="K438" s="44"/>
      <c r="L438" s="44"/>
      <c r="M438" s="44"/>
      <c r="N438" s="44"/>
      <c r="O438" s="44"/>
      <c r="P438" s="50">
        <f t="shared" si="104"/>
        <v>0</v>
      </c>
      <c r="Q438" s="50">
        <f t="shared" si="105"/>
        <v>0</v>
      </c>
      <c r="R438" s="50">
        <f t="shared" si="106"/>
        <v>0</v>
      </c>
      <c r="S438" s="44"/>
      <c r="T438" s="44"/>
      <c r="U438" s="44"/>
      <c r="V438" s="44"/>
      <c r="W438" s="44"/>
      <c r="X438" s="44"/>
      <c r="Y438" s="75"/>
    </row>
    <row r="439" spans="1:25" s="96" customFormat="1" ht="46.5" customHeight="1" x14ac:dyDescent="0.15">
      <c r="A439" s="144" t="s">
        <v>294</v>
      </c>
      <c r="B439" s="146" t="s">
        <v>288</v>
      </c>
      <c r="C439" s="146" t="s">
        <v>212</v>
      </c>
      <c r="D439" s="147" t="s">
        <v>192</v>
      </c>
      <c r="E439" s="117" t="s">
        <v>295</v>
      </c>
      <c r="F439" s="55"/>
      <c r="G439" s="67">
        <f>+G441</f>
        <v>8600.4750000000004</v>
      </c>
      <c r="H439" s="67">
        <f t="shared" ref="H439:Y439" si="109">+H441</f>
        <v>0</v>
      </c>
      <c r="I439" s="67">
        <f t="shared" si="109"/>
        <v>8600.4750000000004</v>
      </c>
      <c r="J439" s="67">
        <f t="shared" si="109"/>
        <v>0</v>
      </c>
      <c r="K439" s="67">
        <f t="shared" si="109"/>
        <v>0</v>
      </c>
      <c r="L439" s="67">
        <f t="shared" si="109"/>
        <v>0</v>
      </c>
      <c r="M439" s="67">
        <f t="shared" ref="M439:O439" si="110">+M441</f>
        <v>0</v>
      </c>
      <c r="N439" s="67">
        <f t="shared" si="110"/>
        <v>0</v>
      </c>
      <c r="O439" s="67">
        <f t="shared" si="110"/>
        <v>0</v>
      </c>
      <c r="P439" s="50">
        <f t="shared" si="104"/>
        <v>0</v>
      </c>
      <c r="Q439" s="50">
        <f t="shared" si="105"/>
        <v>0</v>
      </c>
      <c r="R439" s="50">
        <f t="shared" si="106"/>
        <v>0</v>
      </c>
      <c r="S439" s="67">
        <f t="shared" si="109"/>
        <v>0</v>
      </c>
      <c r="T439" s="67">
        <f t="shared" si="109"/>
        <v>0</v>
      </c>
      <c r="U439" s="67">
        <f t="shared" si="109"/>
        <v>0</v>
      </c>
      <c r="V439" s="67">
        <f t="shared" si="109"/>
        <v>0</v>
      </c>
      <c r="W439" s="67">
        <f t="shared" si="109"/>
        <v>0</v>
      </c>
      <c r="X439" s="67">
        <f t="shared" si="109"/>
        <v>0</v>
      </c>
      <c r="Y439" s="67">
        <f t="shared" si="109"/>
        <v>0</v>
      </c>
    </row>
    <row r="440" spans="1:25" ht="12.75" customHeight="1" x14ac:dyDescent="0.15">
      <c r="A440" s="72"/>
      <c r="B440" s="44"/>
      <c r="C440" s="44"/>
      <c r="D440" s="54"/>
      <c r="E440" s="73" t="s">
        <v>197</v>
      </c>
      <c r="F440" s="54"/>
      <c r="G440" s="52"/>
      <c r="H440" s="52"/>
      <c r="I440" s="52"/>
      <c r="J440" s="54"/>
      <c r="K440" s="54"/>
      <c r="L440" s="54"/>
      <c r="M440" s="54"/>
      <c r="N440" s="54"/>
      <c r="O440" s="54"/>
      <c r="P440" s="50">
        <f t="shared" si="104"/>
        <v>0</v>
      </c>
      <c r="Q440" s="50">
        <f t="shared" si="105"/>
        <v>0</v>
      </c>
      <c r="R440" s="50">
        <f t="shared" si="106"/>
        <v>0</v>
      </c>
      <c r="S440" s="54"/>
      <c r="T440" s="54"/>
      <c r="U440" s="54"/>
      <c r="V440" s="54"/>
      <c r="W440" s="54"/>
      <c r="X440" s="54"/>
      <c r="Y440" s="75"/>
    </row>
    <row r="441" spans="1:25" ht="12.75" customHeight="1" x14ac:dyDescent="0.15">
      <c r="A441" s="72" t="s">
        <v>296</v>
      </c>
      <c r="B441" s="44" t="s">
        <v>288</v>
      </c>
      <c r="C441" s="44" t="s">
        <v>212</v>
      </c>
      <c r="D441" s="44" t="s">
        <v>195</v>
      </c>
      <c r="E441" s="73" t="s">
        <v>297</v>
      </c>
      <c r="F441" s="54"/>
      <c r="G441" s="53">
        <f>SUM(H441,I441)</f>
        <v>8600.4750000000004</v>
      </c>
      <c r="H441" s="53">
        <v>0</v>
      </c>
      <c r="I441" s="53">
        <v>8600.4750000000004</v>
      </c>
      <c r="J441" s="54"/>
      <c r="K441" s="54"/>
      <c r="L441" s="54"/>
      <c r="M441" s="54"/>
      <c r="N441" s="54"/>
      <c r="O441" s="54"/>
      <c r="P441" s="50">
        <f t="shared" si="104"/>
        <v>0</v>
      </c>
      <c r="Q441" s="50">
        <f t="shared" si="105"/>
        <v>0</v>
      </c>
      <c r="R441" s="50">
        <f t="shared" si="106"/>
        <v>0</v>
      </c>
      <c r="S441" s="54"/>
      <c r="T441" s="54"/>
      <c r="U441" s="54"/>
      <c r="V441" s="54"/>
      <c r="W441" s="54"/>
      <c r="X441" s="54"/>
      <c r="Y441" s="75"/>
    </row>
    <row r="442" spans="1:25" ht="12.75" customHeight="1" x14ac:dyDescent="0.15">
      <c r="A442" s="72"/>
      <c r="B442" s="44"/>
      <c r="C442" s="44"/>
      <c r="D442" s="54"/>
      <c r="E442" s="73" t="s">
        <v>5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0">
        <f t="shared" si="104"/>
        <v>0</v>
      </c>
      <c r="Q442" s="50">
        <f t="shared" si="105"/>
        <v>0</v>
      </c>
      <c r="R442" s="50">
        <f t="shared" si="106"/>
        <v>0</v>
      </c>
      <c r="S442" s="54"/>
      <c r="T442" s="54"/>
      <c r="U442" s="54"/>
      <c r="V442" s="54"/>
      <c r="W442" s="54"/>
      <c r="X442" s="54"/>
      <c r="Y442" s="75"/>
    </row>
    <row r="443" spans="1:25" s="96" customFormat="1" ht="46.5" customHeight="1" x14ac:dyDescent="0.15">
      <c r="A443" s="144"/>
      <c r="B443" s="146"/>
      <c r="C443" s="146"/>
      <c r="D443" s="147"/>
      <c r="E443" s="117" t="s">
        <v>591</v>
      </c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0">
        <f t="shared" si="104"/>
        <v>0</v>
      </c>
      <c r="Q443" s="50">
        <f t="shared" si="105"/>
        <v>0</v>
      </c>
      <c r="R443" s="50">
        <f t="shared" si="106"/>
        <v>0</v>
      </c>
      <c r="S443" s="55"/>
      <c r="T443" s="55"/>
      <c r="U443" s="55"/>
      <c r="V443" s="55"/>
      <c r="W443" s="55"/>
      <c r="X443" s="55"/>
      <c r="Y443" s="95"/>
    </row>
    <row r="444" spans="1:25" ht="12.75" customHeight="1" x14ac:dyDescent="0.15">
      <c r="A444" s="72"/>
      <c r="B444" s="44"/>
      <c r="C444" s="44"/>
      <c r="D444" s="54"/>
      <c r="E444" s="73" t="s">
        <v>447</v>
      </c>
      <c r="F444" s="44" t="s">
        <v>446</v>
      </c>
      <c r="G444" s="44"/>
      <c r="H444" s="44"/>
      <c r="I444" s="44"/>
      <c r="J444" s="44"/>
      <c r="K444" s="44"/>
      <c r="L444" s="44"/>
      <c r="M444" s="44"/>
      <c r="N444" s="44"/>
      <c r="O444" s="44"/>
      <c r="P444" s="50">
        <f t="shared" si="104"/>
        <v>0</v>
      </c>
      <c r="Q444" s="50">
        <f t="shared" si="105"/>
        <v>0</v>
      </c>
      <c r="R444" s="50">
        <f t="shared" si="106"/>
        <v>0</v>
      </c>
      <c r="S444" s="44"/>
      <c r="T444" s="44"/>
      <c r="U444" s="44"/>
      <c r="V444" s="44"/>
      <c r="W444" s="44"/>
      <c r="X444" s="44"/>
      <c r="Y444" s="75"/>
    </row>
    <row r="445" spans="1:25" ht="68.25" customHeight="1" x14ac:dyDescent="0.15">
      <c r="A445" s="72"/>
      <c r="B445" s="44"/>
      <c r="C445" s="44"/>
      <c r="D445" s="54" t="s">
        <v>655</v>
      </c>
      <c r="E445" s="73" t="s">
        <v>650</v>
      </c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50">
        <f t="shared" si="104"/>
        <v>0</v>
      </c>
      <c r="Q445" s="50">
        <f t="shared" si="105"/>
        <v>0</v>
      </c>
      <c r="R445" s="50">
        <f t="shared" si="106"/>
        <v>0</v>
      </c>
      <c r="S445" s="44"/>
      <c r="T445" s="44"/>
      <c r="U445" s="44"/>
      <c r="V445" s="44"/>
      <c r="W445" s="44"/>
      <c r="X445" s="44"/>
      <c r="Y445" s="75"/>
    </row>
    <row r="446" spans="1:25" s="96" customFormat="1" ht="46.5" customHeight="1" x14ac:dyDescent="0.15">
      <c r="A446" s="144"/>
      <c r="B446" s="146"/>
      <c r="C446" s="146"/>
      <c r="D446" s="147"/>
      <c r="E446" s="117" t="s">
        <v>592</v>
      </c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0">
        <f t="shared" si="104"/>
        <v>0</v>
      </c>
      <c r="Q446" s="50">
        <f t="shared" si="105"/>
        <v>0</v>
      </c>
      <c r="R446" s="50">
        <f t="shared" si="106"/>
        <v>0</v>
      </c>
      <c r="S446" s="55"/>
      <c r="T446" s="55"/>
      <c r="U446" s="55"/>
      <c r="V446" s="55"/>
      <c r="W446" s="55"/>
      <c r="X446" s="55"/>
      <c r="Y446" s="95"/>
    </row>
    <row r="447" spans="1:25" ht="12.75" customHeight="1" x14ac:dyDescent="0.15">
      <c r="A447" s="72"/>
      <c r="B447" s="44"/>
      <c r="C447" s="44"/>
      <c r="D447" s="54"/>
      <c r="E447" s="73" t="s">
        <v>405</v>
      </c>
      <c r="F447" s="44" t="s">
        <v>404</v>
      </c>
      <c r="G447" s="44"/>
      <c r="H447" s="44"/>
      <c r="I447" s="44"/>
      <c r="J447" s="44"/>
      <c r="K447" s="44"/>
      <c r="L447" s="44"/>
      <c r="M447" s="44"/>
      <c r="N447" s="44"/>
      <c r="O447" s="44"/>
      <c r="P447" s="50">
        <f t="shared" si="104"/>
        <v>0</v>
      </c>
      <c r="Q447" s="50">
        <f t="shared" si="105"/>
        <v>0</v>
      </c>
      <c r="R447" s="50">
        <f t="shared" si="106"/>
        <v>0</v>
      </c>
      <c r="S447" s="44"/>
      <c r="T447" s="44"/>
      <c r="U447" s="44"/>
      <c r="V447" s="44"/>
      <c r="W447" s="44"/>
      <c r="X447" s="44"/>
      <c r="Y447" s="75"/>
    </row>
    <row r="448" spans="1:25" s="96" customFormat="1" ht="46.5" customHeight="1" x14ac:dyDescent="0.15">
      <c r="A448" s="144" t="s">
        <v>298</v>
      </c>
      <c r="B448" s="146" t="s">
        <v>299</v>
      </c>
      <c r="C448" s="146" t="s">
        <v>192</v>
      </c>
      <c r="D448" s="147" t="s">
        <v>192</v>
      </c>
      <c r="E448" s="117" t="s">
        <v>300</v>
      </c>
      <c r="F448" s="55"/>
      <c r="G448" s="67">
        <f>+G450+G468+G521</f>
        <v>61855.023999999998</v>
      </c>
      <c r="H448" s="67">
        <f>+H450+H468+H511+H521</f>
        <v>61855.023999999998</v>
      </c>
      <c r="I448" s="67">
        <f t="shared" ref="I448:Y448" si="111">+I450+I468+I521</f>
        <v>0</v>
      </c>
      <c r="J448" s="67">
        <f t="shared" si="111"/>
        <v>65000</v>
      </c>
      <c r="K448" s="67">
        <f t="shared" si="111"/>
        <v>65000</v>
      </c>
      <c r="L448" s="67">
        <f t="shared" si="111"/>
        <v>0</v>
      </c>
      <c r="M448" s="67">
        <f t="shared" ref="M448:O448" si="112">+M450+M468+M521</f>
        <v>65000</v>
      </c>
      <c r="N448" s="67">
        <f t="shared" si="112"/>
        <v>65000</v>
      </c>
      <c r="O448" s="67">
        <f t="shared" si="112"/>
        <v>0</v>
      </c>
      <c r="P448" s="50">
        <f t="shared" si="104"/>
        <v>0</v>
      </c>
      <c r="Q448" s="50">
        <f t="shared" si="105"/>
        <v>0</v>
      </c>
      <c r="R448" s="50">
        <f t="shared" si="106"/>
        <v>0</v>
      </c>
      <c r="S448" s="67">
        <f t="shared" ref="S448:X448" si="113">+S450+S468+S521</f>
        <v>65000</v>
      </c>
      <c r="T448" s="67">
        <f t="shared" si="113"/>
        <v>65000</v>
      </c>
      <c r="U448" s="67">
        <f t="shared" si="113"/>
        <v>0</v>
      </c>
      <c r="V448" s="67">
        <f t="shared" si="113"/>
        <v>65000</v>
      </c>
      <c r="W448" s="67">
        <f t="shared" si="113"/>
        <v>65000</v>
      </c>
      <c r="X448" s="67">
        <f t="shared" si="113"/>
        <v>0</v>
      </c>
      <c r="Y448" s="67">
        <f t="shared" si="111"/>
        <v>0</v>
      </c>
    </row>
    <row r="449" spans="1:25" ht="12.75" customHeight="1" x14ac:dyDescent="0.15">
      <c r="A449" s="72"/>
      <c r="B449" s="44"/>
      <c r="C449" s="44"/>
      <c r="D449" s="54"/>
      <c r="E449" s="73" t="s">
        <v>5</v>
      </c>
      <c r="F449" s="54"/>
      <c r="G449" s="52"/>
      <c r="H449" s="52"/>
      <c r="I449" s="52"/>
      <c r="J449" s="54"/>
      <c r="K449" s="54"/>
      <c r="L449" s="54"/>
      <c r="M449" s="54"/>
      <c r="N449" s="54"/>
      <c r="O449" s="54"/>
      <c r="P449" s="50">
        <f t="shared" si="104"/>
        <v>0</v>
      </c>
      <c r="Q449" s="50">
        <f t="shared" si="105"/>
        <v>0</v>
      </c>
      <c r="R449" s="50">
        <f t="shared" si="106"/>
        <v>0</v>
      </c>
      <c r="S449" s="54"/>
      <c r="T449" s="54"/>
      <c r="U449" s="54"/>
      <c r="V449" s="54"/>
      <c r="W449" s="54"/>
      <c r="X449" s="54"/>
      <c r="Y449" s="75"/>
    </row>
    <row r="450" spans="1:25" s="96" customFormat="1" ht="46.5" customHeight="1" x14ac:dyDescent="0.15">
      <c r="A450" s="144" t="s">
        <v>301</v>
      </c>
      <c r="B450" s="146" t="s">
        <v>299</v>
      </c>
      <c r="C450" s="146" t="s">
        <v>195</v>
      </c>
      <c r="D450" s="147" t="s">
        <v>192</v>
      </c>
      <c r="E450" s="117" t="s">
        <v>302</v>
      </c>
      <c r="F450" s="55"/>
      <c r="G450" s="67">
        <f>+G452</f>
        <v>1200</v>
      </c>
      <c r="H450" s="67">
        <f t="shared" ref="H450:Y450" si="114">+H452</f>
        <v>1200</v>
      </c>
      <c r="I450" s="67">
        <f t="shared" si="114"/>
        <v>0</v>
      </c>
      <c r="J450" s="67">
        <f t="shared" si="114"/>
        <v>20000</v>
      </c>
      <c r="K450" s="67">
        <f t="shared" si="114"/>
        <v>20000</v>
      </c>
      <c r="L450" s="67">
        <f t="shared" si="114"/>
        <v>0</v>
      </c>
      <c r="M450" s="67">
        <f t="shared" ref="M450:O450" si="115">+M452</f>
        <v>20000</v>
      </c>
      <c r="N450" s="67">
        <f t="shared" si="115"/>
        <v>20000</v>
      </c>
      <c r="O450" s="67">
        <f t="shared" si="115"/>
        <v>0</v>
      </c>
      <c r="P450" s="50">
        <f t="shared" si="104"/>
        <v>0</v>
      </c>
      <c r="Q450" s="50">
        <f t="shared" si="105"/>
        <v>0</v>
      </c>
      <c r="R450" s="50">
        <f t="shared" si="106"/>
        <v>0</v>
      </c>
      <c r="S450" s="67">
        <f t="shared" ref="S450:X450" si="116">+S452</f>
        <v>20000</v>
      </c>
      <c r="T450" s="67">
        <f t="shared" si="116"/>
        <v>20000</v>
      </c>
      <c r="U450" s="67">
        <f t="shared" si="116"/>
        <v>0</v>
      </c>
      <c r="V450" s="67">
        <f t="shared" si="116"/>
        <v>20000</v>
      </c>
      <c r="W450" s="67">
        <f t="shared" si="116"/>
        <v>20000</v>
      </c>
      <c r="X450" s="67">
        <f t="shared" si="116"/>
        <v>0</v>
      </c>
      <c r="Y450" s="67">
        <f t="shared" si="114"/>
        <v>0</v>
      </c>
    </row>
    <row r="451" spans="1:25" ht="12.75" customHeight="1" x14ac:dyDescent="0.15">
      <c r="A451" s="72"/>
      <c r="B451" s="44"/>
      <c r="C451" s="44"/>
      <c r="D451" s="54"/>
      <c r="E451" s="73" t="s">
        <v>197</v>
      </c>
      <c r="F451" s="54"/>
      <c r="G451" s="52"/>
      <c r="H451" s="52"/>
      <c r="I451" s="52"/>
      <c r="J451" s="54"/>
      <c r="K451" s="54"/>
      <c r="L451" s="54"/>
      <c r="M451" s="54"/>
      <c r="N451" s="54"/>
      <c r="O451" s="54"/>
      <c r="P451" s="50">
        <f t="shared" si="104"/>
        <v>0</v>
      </c>
      <c r="Q451" s="50">
        <f t="shared" si="105"/>
        <v>0</v>
      </c>
      <c r="R451" s="50">
        <f t="shared" si="106"/>
        <v>0</v>
      </c>
      <c r="S451" s="54"/>
      <c r="T451" s="54"/>
      <c r="U451" s="54"/>
      <c r="V451" s="54"/>
      <c r="W451" s="54"/>
      <c r="X451" s="54"/>
      <c r="Y451" s="75"/>
    </row>
    <row r="452" spans="1:25" ht="12.75" customHeight="1" x14ac:dyDescent="0.15">
      <c r="A452" s="72" t="s">
        <v>303</v>
      </c>
      <c r="B452" s="44" t="s">
        <v>299</v>
      </c>
      <c r="C452" s="44" t="s">
        <v>195</v>
      </c>
      <c r="D452" s="44" t="s">
        <v>195</v>
      </c>
      <c r="E452" s="73" t="s">
        <v>302</v>
      </c>
      <c r="F452" s="54"/>
      <c r="G452" s="53">
        <f>SUM(H452,I452)</f>
        <v>1200</v>
      </c>
      <c r="H452" s="53">
        <v>1200</v>
      </c>
      <c r="I452" s="52"/>
      <c r="J452" s="62">
        <f>SUM(K452,L452)</f>
        <v>20000</v>
      </c>
      <c r="K452" s="62">
        <f>+K455</f>
        <v>20000</v>
      </c>
      <c r="L452" s="54"/>
      <c r="M452" s="62">
        <f>SUM(N452,O452)</f>
        <v>20000</v>
      </c>
      <c r="N452" s="62">
        <f>+N455</f>
        <v>20000</v>
      </c>
      <c r="O452" s="54"/>
      <c r="P452" s="50">
        <f t="shared" si="104"/>
        <v>0</v>
      </c>
      <c r="Q452" s="50">
        <f t="shared" si="105"/>
        <v>0</v>
      </c>
      <c r="R452" s="50">
        <f t="shared" si="106"/>
        <v>0</v>
      </c>
      <c r="S452" s="62">
        <f>SUM(T452,U452)</f>
        <v>20000</v>
      </c>
      <c r="T452" s="62">
        <f>+T455</f>
        <v>20000</v>
      </c>
      <c r="U452" s="54"/>
      <c r="V452" s="62">
        <f>SUM(W452,X452)</f>
        <v>20000</v>
      </c>
      <c r="W452" s="62">
        <f>+W455</f>
        <v>20000</v>
      </c>
      <c r="X452" s="54"/>
      <c r="Y452" s="75"/>
    </row>
    <row r="453" spans="1:25" ht="12.75" customHeight="1" x14ac:dyDescent="0.15">
      <c r="A453" s="72"/>
      <c r="B453" s="44"/>
      <c r="C453" s="44"/>
      <c r="D453" s="54"/>
      <c r="E453" s="73" t="s">
        <v>5</v>
      </c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0">
        <f t="shared" si="104"/>
        <v>0</v>
      </c>
      <c r="Q453" s="50">
        <f t="shared" si="105"/>
        <v>0</v>
      </c>
      <c r="R453" s="50">
        <f t="shared" si="106"/>
        <v>0</v>
      </c>
      <c r="S453" s="54"/>
      <c r="T453" s="54"/>
      <c r="U453" s="54"/>
      <c r="V453" s="54"/>
      <c r="W453" s="54"/>
      <c r="X453" s="54"/>
      <c r="Y453" s="75"/>
    </row>
    <row r="454" spans="1:25" s="96" customFormat="1" ht="46.5" customHeight="1" x14ac:dyDescent="0.15">
      <c r="A454" s="144"/>
      <c r="B454" s="146"/>
      <c r="C454" s="146"/>
      <c r="D454" s="147"/>
      <c r="E454" s="117" t="s">
        <v>667</v>
      </c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0">
        <f t="shared" si="104"/>
        <v>0</v>
      </c>
      <c r="Q454" s="50">
        <f t="shared" si="105"/>
        <v>0</v>
      </c>
      <c r="R454" s="50">
        <f t="shared" si="106"/>
        <v>0</v>
      </c>
      <c r="S454" s="55"/>
      <c r="T454" s="55"/>
      <c r="U454" s="55"/>
      <c r="V454" s="55"/>
      <c r="W454" s="55"/>
      <c r="X454" s="55"/>
      <c r="Y454" s="95"/>
    </row>
    <row r="455" spans="1:25" ht="12.75" customHeight="1" x14ac:dyDescent="0.15">
      <c r="A455" s="72"/>
      <c r="B455" s="44"/>
      <c r="C455" s="44"/>
      <c r="D455" s="54"/>
      <c r="E455" s="73" t="s">
        <v>420</v>
      </c>
      <c r="F455" s="44" t="s">
        <v>421</v>
      </c>
      <c r="G455" s="44"/>
      <c r="H455" s="44"/>
      <c r="I455" s="44"/>
      <c r="J455" s="106">
        <f>+K455</f>
        <v>20000</v>
      </c>
      <c r="K455" s="106">
        <v>20000</v>
      </c>
      <c r="L455" s="44"/>
      <c r="M455" s="106">
        <f>+N455</f>
        <v>20000</v>
      </c>
      <c r="N455" s="106">
        <v>20000</v>
      </c>
      <c r="O455" s="44"/>
      <c r="P455" s="50">
        <f t="shared" ref="P455:P518" si="117">+M455-J455</f>
        <v>0</v>
      </c>
      <c r="Q455" s="50">
        <f t="shared" ref="Q455:Q518" si="118">+N455-K455</f>
        <v>0</v>
      </c>
      <c r="R455" s="50">
        <f t="shared" ref="R455:R518" si="119">+O455-L455</f>
        <v>0</v>
      </c>
      <c r="S455" s="106">
        <f>+T455</f>
        <v>20000</v>
      </c>
      <c r="T455" s="106">
        <v>20000</v>
      </c>
      <c r="U455" s="44"/>
      <c r="V455" s="106">
        <f>+W455</f>
        <v>20000</v>
      </c>
      <c r="W455" s="106">
        <v>20000</v>
      </c>
      <c r="X455" s="44"/>
      <c r="Y455" s="75"/>
    </row>
    <row r="456" spans="1:25" s="96" customFormat="1" ht="46.5" customHeight="1" x14ac:dyDescent="0.15">
      <c r="A456" s="144"/>
      <c r="B456" s="146"/>
      <c r="C456" s="146"/>
      <c r="D456" s="147"/>
      <c r="E456" s="117" t="s">
        <v>593</v>
      </c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0">
        <f t="shared" si="117"/>
        <v>0</v>
      </c>
      <c r="Q456" s="50">
        <f t="shared" si="118"/>
        <v>0</v>
      </c>
      <c r="R456" s="50">
        <f t="shared" si="119"/>
        <v>0</v>
      </c>
      <c r="S456" s="55"/>
      <c r="T456" s="55"/>
      <c r="U456" s="55"/>
      <c r="V456" s="55"/>
      <c r="W456" s="55"/>
      <c r="X456" s="55"/>
      <c r="Y456" s="95"/>
    </row>
    <row r="457" spans="1:25" ht="12.75" customHeight="1" x14ac:dyDescent="0.15">
      <c r="A457" s="72"/>
      <c r="B457" s="44"/>
      <c r="C457" s="44"/>
      <c r="D457" s="54"/>
      <c r="E457" s="73" t="s">
        <v>377</v>
      </c>
      <c r="F457" s="44" t="s">
        <v>376</v>
      </c>
      <c r="G457" s="44"/>
      <c r="H457" s="44"/>
      <c r="I457" s="44"/>
      <c r="J457" s="44"/>
      <c r="K457" s="44"/>
      <c r="L457" s="44"/>
      <c r="M457" s="44"/>
      <c r="N457" s="44"/>
      <c r="O457" s="44"/>
      <c r="P457" s="50">
        <f t="shared" si="117"/>
        <v>0</v>
      </c>
      <c r="Q457" s="50">
        <f t="shared" si="118"/>
        <v>0</v>
      </c>
      <c r="R457" s="50">
        <f t="shared" si="119"/>
        <v>0</v>
      </c>
      <c r="S457" s="44"/>
      <c r="T457" s="44"/>
      <c r="U457" s="44"/>
      <c r="V457" s="44"/>
      <c r="W457" s="44"/>
      <c r="X457" s="44"/>
      <c r="Y457" s="75"/>
    </row>
    <row r="458" spans="1:25" ht="12.75" customHeight="1" x14ac:dyDescent="0.15">
      <c r="A458" s="72"/>
      <c r="B458" s="44"/>
      <c r="C458" s="44"/>
      <c r="D458" s="54"/>
      <c r="E458" s="73" t="s">
        <v>379</v>
      </c>
      <c r="F458" s="44" t="s">
        <v>378</v>
      </c>
      <c r="G458" s="44"/>
      <c r="H458" s="44"/>
      <c r="I458" s="44"/>
      <c r="J458" s="44"/>
      <c r="K458" s="44"/>
      <c r="L458" s="44"/>
      <c r="M458" s="44"/>
      <c r="N458" s="44"/>
      <c r="O458" s="44"/>
      <c r="P458" s="50">
        <f t="shared" si="117"/>
        <v>0</v>
      </c>
      <c r="Q458" s="50">
        <f t="shared" si="118"/>
        <v>0</v>
      </c>
      <c r="R458" s="50">
        <f t="shared" si="119"/>
        <v>0</v>
      </c>
      <c r="S458" s="44"/>
      <c r="T458" s="44"/>
      <c r="U458" s="44"/>
      <c r="V458" s="44"/>
      <c r="W458" s="44"/>
      <c r="X458" s="44"/>
      <c r="Y458" s="75"/>
    </row>
    <row r="459" spans="1:25" ht="12.75" customHeight="1" x14ac:dyDescent="0.15">
      <c r="A459" s="72"/>
      <c r="B459" s="44"/>
      <c r="C459" s="44"/>
      <c r="D459" s="54"/>
      <c r="E459" s="73" t="s">
        <v>407</v>
      </c>
      <c r="F459" s="44" t="s">
        <v>406</v>
      </c>
      <c r="G459" s="44"/>
      <c r="H459" s="44"/>
      <c r="I459" s="44"/>
      <c r="J459" s="44"/>
      <c r="K459" s="44"/>
      <c r="L459" s="44"/>
      <c r="M459" s="44"/>
      <c r="N459" s="44"/>
      <c r="O459" s="44"/>
      <c r="P459" s="50">
        <f t="shared" si="117"/>
        <v>0</v>
      </c>
      <c r="Q459" s="50">
        <f t="shared" si="118"/>
        <v>0</v>
      </c>
      <c r="R459" s="50">
        <f t="shared" si="119"/>
        <v>0</v>
      </c>
      <c r="S459" s="44"/>
      <c r="T459" s="44"/>
      <c r="U459" s="44"/>
      <c r="V459" s="44"/>
      <c r="W459" s="44"/>
      <c r="X459" s="44"/>
      <c r="Y459" s="75"/>
    </row>
    <row r="460" spans="1:25" ht="12.75" customHeight="1" x14ac:dyDescent="0.15">
      <c r="A460" s="72"/>
      <c r="B460" s="44"/>
      <c r="C460" s="44"/>
      <c r="D460" s="54"/>
      <c r="E460" s="73" t="s">
        <v>428</v>
      </c>
      <c r="F460" s="44" t="s">
        <v>429</v>
      </c>
      <c r="G460" s="44"/>
      <c r="H460" s="44"/>
      <c r="I460" s="44"/>
      <c r="J460" s="44"/>
      <c r="K460" s="44"/>
      <c r="L460" s="44"/>
      <c r="M460" s="44"/>
      <c r="N460" s="44"/>
      <c r="O460" s="44"/>
      <c r="P460" s="50">
        <f t="shared" si="117"/>
        <v>0</v>
      </c>
      <c r="Q460" s="50">
        <f t="shared" si="118"/>
        <v>0</v>
      </c>
      <c r="R460" s="50">
        <f t="shared" si="119"/>
        <v>0</v>
      </c>
      <c r="S460" s="44"/>
      <c r="T460" s="44"/>
      <c r="U460" s="44"/>
      <c r="V460" s="44"/>
      <c r="W460" s="44"/>
      <c r="X460" s="44"/>
      <c r="Y460" s="75"/>
    </row>
    <row r="461" spans="1:25" ht="12.75" customHeight="1" x14ac:dyDescent="0.15">
      <c r="A461" s="72"/>
      <c r="B461" s="44"/>
      <c r="C461" s="44"/>
      <c r="D461" s="54"/>
      <c r="E461" s="73" t="s">
        <v>445</v>
      </c>
      <c r="F461" s="44" t="s">
        <v>444</v>
      </c>
      <c r="G461" s="44"/>
      <c r="H461" s="44"/>
      <c r="I461" s="44"/>
      <c r="J461" s="44"/>
      <c r="K461" s="44"/>
      <c r="L461" s="44"/>
      <c r="M461" s="44"/>
      <c r="N461" s="44"/>
      <c r="O461" s="44"/>
      <c r="P461" s="50">
        <f t="shared" si="117"/>
        <v>0</v>
      </c>
      <c r="Q461" s="50">
        <f t="shared" si="118"/>
        <v>0</v>
      </c>
      <c r="R461" s="50">
        <f t="shared" si="119"/>
        <v>0</v>
      </c>
      <c r="S461" s="44"/>
      <c r="T461" s="44"/>
      <c r="U461" s="44"/>
      <c r="V461" s="44"/>
      <c r="W461" s="44"/>
      <c r="X461" s="44"/>
      <c r="Y461" s="75"/>
    </row>
    <row r="462" spans="1:25" ht="12.75" customHeight="1" x14ac:dyDescent="0.15">
      <c r="A462" s="72"/>
      <c r="B462" s="44"/>
      <c r="C462" s="44"/>
      <c r="D462" s="54"/>
      <c r="E462" s="73" t="s">
        <v>447</v>
      </c>
      <c r="F462" s="44" t="s">
        <v>446</v>
      </c>
      <c r="G462" s="44"/>
      <c r="H462" s="44"/>
      <c r="I462" s="44"/>
      <c r="J462" s="44"/>
      <c r="K462" s="44"/>
      <c r="L462" s="44"/>
      <c r="M462" s="44"/>
      <c r="N462" s="44"/>
      <c r="O462" s="44"/>
      <c r="P462" s="50">
        <f t="shared" si="117"/>
        <v>0</v>
      </c>
      <c r="Q462" s="50">
        <f t="shared" si="118"/>
        <v>0</v>
      </c>
      <c r="R462" s="50">
        <f t="shared" si="119"/>
        <v>0</v>
      </c>
      <c r="S462" s="44"/>
      <c r="T462" s="44"/>
      <c r="U462" s="44"/>
      <c r="V462" s="44"/>
      <c r="W462" s="44"/>
      <c r="X462" s="44"/>
      <c r="Y462" s="75"/>
    </row>
    <row r="463" spans="1:25" ht="12.75" customHeight="1" x14ac:dyDescent="0.15">
      <c r="A463" s="72"/>
      <c r="B463" s="44"/>
      <c r="C463" s="44"/>
      <c r="D463" s="54"/>
      <c r="E463" s="73" t="s">
        <v>452</v>
      </c>
      <c r="F463" s="44" t="s">
        <v>453</v>
      </c>
      <c r="G463" s="44"/>
      <c r="H463" s="44"/>
      <c r="I463" s="44"/>
      <c r="J463" s="44"/>
      <c r="K463" s="44"/>
      <c r="L463" s="44"/>
      <c r="M463" s="44"/>
      <c r="N463" s="44"/>
      <c r="O463" s="44"/>
      <c r="P463" s="50">
        <f t="shared" si="117"/>
        <v>0</v>
      </c>
      <c r="Q463" s="50">
        <f t="shared" si="118"/>
        <v>0</v>
      </c>
      <c r="R463" s="50">
        <f t="shared" si="119"/>
        <v>0</v>
      </c>
      <c r="S463" s="44"/>
      <c r="T463" s="44"/>
      <c r="U463" s="44"/>
      <c r="V463" s="44"/>
      <c r="W463" s="44"/>
      <c r="X463" s="44"/>
      <c r="Y463" s="75"/>
    </row>
    <row r="464" spans="1:25" s="96" customFormat="1" ht="46.5" customHeight="1" x14ac:dyDescent="0.15">
      <c r="A464" s="144"/>
      <c r="B464" s="146"/>
      <c r="C464" s="146"/>
      <c r="D464" s="147"/>
      <c r="E464" s="117" t="s">
        <v>594</v>
      </c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0">
        <f t="shared" si="117"/>
        <v>0</v>
      </c>
      <c r="Q464" s="50">
        <f t="shared" si="118"/>
        <v>0</v>
      </c>
      <c r="R464" s="50">
        <f t="shared" si="119"/>
        <v>0</v>
      </c>
      <c r="S464" s="55"/>
      <c r="T464" s="55"/>
      <c r="U464" s="55"/>
      <c r="V464" s="55"/>
      <c r="W464" s="55"/>
      <c r="X464" s="55"/>
      <c r="Y464" s="95"/>
    </row>
    <row r="465" spans="1:25" ht="12.75" customHeight="1" x14ac:dyDescent="0.15">
      <c r="A465" s="72"/>
      <c r="B465" s="44"/>
      <c r="C465" s="44"/>
      <c r="D465" s="54"/>
      <c r="E465" s="73" t="s">
        <v>402</v>
      </c>
      <c r="F465" s="44" t="s">
        <v>403</v>
      </c>
      <c r="G465" s="44"/>
      <c r="H465" s="44"/>
      <c r="I465" s="44"/>
      <c r="J465" s="44"/>
      <c r="K465" s="44"/>
      <c r="L465" s="44"/>
      <c r="M465" s="44"/>
      <c r="N465" s="44"/>
      <c r="O465" s="44"/>
      <c r="P465" s="50">
        <f t="shared" si="117"/>
        <v>0</v>
      </c>
      <c r="Q465" s="50">
        <f t="shared" si="118"/>
        <v>0</v>
      </c>
      <c r="R465" s="50">
        <f t="shared" si="119"/>
        <v>0</v>
      </c>
      <c r="S465" s="44"/>
      <c r="T465" s="44"/>
      <c r="U465" s="44"/>
      <c r="V465" s="44"/>
      <c r="W465" s="44"/>
      <c r="X465" s="44"/>
      <c r="Y465" s="75"/>
    </row>
    <row r="466" spans="1:25" s="96" customFormat="1" ht="46.5" customHeight="1" x14ac:dyDescent="0.15">
      <c r="A466" s="144"/>
      <c r="B466" s="146"/>
      <c r="C466" s="146"/>
      <c r="D466" s="147"/>
      <c r="E466" s="117" t="s">
        <v>595</v>
      </c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0">
        <f t="shared" si="117"/>
        <v>0</v>
      </c>
      <c r="Q466" s="50">
        <f t="shared" si="118"/>
        <v>0</v>
      </c>
      <c r="R466" s="50">
        <f t="shared" si="119"/>
        <v>0</v>
      </c>
      <c r="S466" s="55"/>
      <c r="T466" s="55"/>
      <c r="U466" s="55"/>
      <c r="V466" s="55"/>
      <c r="W466" s="55"/>
      <c r="X466" s="55"/>
      <c r="Y466" s="95"/>
    </row>
    <row r="467" spans="1:25" ht="12.75" customHeight="1" x14ac:dyDescent="0.15">
      <c r="A467" s="72"/>
      <c r="B467" s="44"/>
      <c r="C467" s="44"/>
      <c r="D467" s="54"/>
      <c r="E467" s="73" t="s">
        <v>445</v>
      </c>
      <c r="F467" s="44" t="s">
        <v>444</v>
      </c>
      <c r="G467" s="44"/>
      <c r="H467" s="44"/>
      <c r="I467" s="44"/>
      <c r="J467" s="44"/>
      <c r="K467" s="44"/>
      <c r="L467" s="44"/>
      <c r="M467" s="44"/>
      <c r="N467" s="44"/>
      <c r="O467" s="44"/>
      <c r="P467" s="50">
        <f t="shared" si="117"/>
        <v>0</v>
      </c>
      <c r="Q467" s="50">
        <f t="shared" si="118"/>
        <v>0</v>
      </c>
      <c r="R467" s="50">
        <f t="shared" si="119"/>
        <v>0</v>
      </c>
      <c r="S467" s="44"/>
      <c r="T467" s="44"/>
      <c r="U467" s="44"/>
      <c r="V467" s="44"/>
      <c r="W467" s="44"/>
      <c r="X467" s="44"/>
      <c r="Y467" s="75"/>
    </row>
    <row r="468" spans="1:25" s="96" customFormat="1" ht="46.5" customHeight="1" x14ac:dyDescent="0.15">
      <c r="A468" s="144" t="s">
        <v>304</v>
      </c>
      <c r="B468" s="146" t="s">
        <v>299</v>
      </c>
      <c r="C468" s="146" t="s">
        <v>219</v>
      </c>
      <c r="D468" s="147" t="s">
        <v>192</v>
      </c>
      <c r="E468" s="117" t="s">
        <v>305</v>
      </c>
      <c r="F468" s="55"/>
      <c r="G468" s="67">
        <f t="shared" ref="G468:Y468" si="120">+G480+G485</f>
        <v>59612.055999999997</v>
      </c>
      <c r="H468" s="67">
        <f t="shared" si="120"/>
        <v>59612.055999999997</v>
      </c>
      <c r="I468" s="67">
        <f t="shared" si="120"/>
        <v>0</v>
      </c>
      <c r="J468" s="67">
        <f t="shared" si="120"/>
        <v>45000</v>
      </c>
      <c r="K468" s="67">
        <f t="shared" si="120"/>
        <v>45000</v>
      </c>
      <c r="L468" s="67">
        <f t="shared" si="120"/>
        <v>0</v>
      </c>
      <c r="M468" s="67">
        <f t="shared" ref="M468:O468" si="121">+M480+M485</f>
        <v>45000</v>
      </c>
      <c r="N468" s="67">
        <f t="shared" si="121"/>
        <v>45000</v>
      </c>
      <c r="O468" s="67">
        <f t="shared" si="121"/>
        <v>0</v>
      </c>
      <c r="P468" s="50">
        <f t="shared" si="117"/>
        <v>0</v>
      </c>
      <c r="Q468" s="50">
        <f t="shared" si="118"/>
        <v>0</v>
      </c>
      <c r="R468" s="50">
        <f t="shared" si="119"/>
        <v>0</v>
      </c>
      <c r="S468" s="67">
        <f t="shared" ref="S468:X468" si="122">+S480+S485</f>
        <v>45000</v>
      </c>
      <c r="T468" s="67">
        <f t="shared" si="122"/>
        <v>45000</v>
      </c>
      <c r="U468" s="67">
        <f t="shared" si="122"/>
        <v>0</v>
      </c>
      <c r="V468" s="67">
        <f t="shared" si="122"/>
        <v>45000</v>
      </c>
      <c r="W468" s="67">
        <f t="shared" si="122"/>
        <v>45000</v>
      </c>
      <c r="X468" s="67">
        <f t="shared" si="122"/>
        <v>0</v>
      </c>
      <c r="Y468" s="67">
        <f t="shared" si="120"/>
        <v>0</v>
      </c>
    </row>
    <row r="469" spans="1:25" ht="12.75" customHeight="1" x14ac:dyDescent="0.15">
      <c r="A469" s="72"/>
      <c r="B469" s="44"/>
      <c r="C469" s="44"/>
      <c r="D469" s="54"/>
      <c r="E469" s="73" t="s">
        <v>197</v>
      </c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0">
        <f t="shared" si="117"/>
        <v>0</v>
      </c>
      <c r="Q469" s="50">
        <f t="shared" si="118"/>
        <v>0</v>
      </c>
      <c r="R469" s="50">
        <f t="shared" si="119"/>
        <v>0</v>
      </c>
      <c r="S469" s="54"/>
      <c r="T469" s="54"/>
      <c r="U469" s="54"/>
      <c r="V469" s="54"/>
      <c r="W469" s="54"/>
      <c r="X469" s="54"/>
      <c r="Y469" s="75"/>
    </row>
    <row r="470" spans="1:25" ht="12.75" customHeight="1" x14ac:dyDescent="0.15">
      <c r="A470" s="72" t="s">
        <v>306</v>
      </c>
      <c r="B470" s="44" t="s">
        <v>299</v>
      </c>
      <c r="C470" s="44" t="s">
        <v>219</v>
      </c>
      <c r="D470" s="44" t="s">
        <v>195</v>
      </c>
      <c r="E470" s="73" t="s">
        <v>307</v>
      </c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0">
        <f t="shared" si="117"/>
        <v>0</v>
      </c>
      <c r="Q470" s="50">
        <f t="shared" si="118"/>
        <v>0</v>
      </c>
      <c r="R470" s="50">
        <f t="shared" si="119"/>
        <v>0</v>
      </c>
      <c r="S470" s="54"/>
      <c r="T470" s="54"/>
      <c r="U470" s="54"/>
      <c r="V470" s="54"/>
      <c r="W470" s="54"/>
      <c r="X470" s="54"/>
      <c r="Y470" s="75"/>
    </row>
    <row r="471" spans="1:25" ht="12.75" customHeight="1" x14ac:dyDescent="0.15">
      <c r="A471" s="72"/>
      <c r="B471" s="44"/>
      <c r="C471" s="44"/>
      <c r="D471" s="54"/>
      <c r="E471" s="73" t="s">
        <v>5</v>
      </c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0">
        <f t="shared" si="117"/>
        <v>0</v>
      </c>
      <c r="Q471" s="50">
        <f t="shared" si="118"/>
        <v>0</v>
      </c>
      <c r="R471" s="50">
        <f t="shared" si="119"/>
        <v>0</v>
      </c>
      <c r="S471" s="54"/>
      <c r="T471" s="54"/>
      <c r="U471" s="54"/>
      <c r="V471" s="54"/>
      <c r="W471" s="54"/>
      <c r="X471" s="54"/>
      <c r="Y471" s="75"/>
    </row>
    <row r="472" spans="1:25" s="96" customFormat="1" ht="46.5" customHeight="1" x14ac:dyDescent="0.15">
      <c r="A472" s="144"/>
      <c r="B472" s="146"/>
      <c r="C472" s="146"/>
      <c r="D472" s="147"/>
      <c r="E472" s="117" t="s">
        <v>596</v>
      </c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0">
        <f t="shared" si="117"/>
        <v>0</v>
      </c>
      <c r="Q472" s="50">
        <f t="shared" si="118"/>
        <v>0</v>
      </c>
      <c r="R472" s="50">
        <f t="shared" si="119"/>
        <v>0</v>
      </c>
      <c r="S472" s="55"/>
      <c r="T472" s="55"/>
      <c r="U472" s="55"/>
      <c r="V472" s="55"/>
      <c r="W472" s="55"/>
      <c r="X472" s="55"/>
      <c r="Y472" s="95"/>
    </row>
    <row r="473" spans="1:25" ht="12.75" customHeight="1" x14ac:dyDescent="0.15">
      <c r="A473" s="72"/>
      <c r="B473" s="44"/>
      <c r="C473" s="44"/>
      <c r="D473" s="54"/>
      <c r="E473" s="73" t="s">
        <v>420</v>
      </c>
      <c r="F473" s="44" t="s">
        <v>421</v>
      </c>
      <c r="G473" s="44"/>
      <c r="H473" s="44"/>
      <c r="I473" s="44"/>
      <c r="J473" s="44"/>
      <c r="K473" s="44"/>
      <c r="L473" s="44"/>
      <c r="M473" s="44"/>
      <c r="N473" s="44"/>
      <c r="O473" s="44"/>
      <c r="P473" s="50">
        <f t="shared" si="117"/>
        <v>0</v>
      </c>
      <c r="Q473" s="50">
        <f t="shared" si="118"/>
        <v>0</v>
      </c>
      <c r="R473" s="50">
        <f t="shared" si="119"/>
        <v>0</v>
      </c>
      <c r="S473" s="44"/>
      <c r="T473" s="44"/>
      <c r="U473" s="44"/>
      <c r="V473" s="44"/>
      <c r="W473" s="44"/>
      <c r="X473" s="44"/>
      <c r="Y473" s="75"/>
    </row>
    <row r="474" spans="1:25" s="96" customFormat="1" ht="46.5" customHeight="1" x14ac:dyDescent="0.15">
      <c r="A474" s="144"/>
      <c r="B474" s="146"/>
      <c r="C474" s="146"/>
      <c r="D474" s="147"/>
      <c r="E474" s="117" t="s">
        <v>597</v>
      </c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0">
        <f t="shared" si="117"/>
        <v>0</v>
      </c>
      <c r="Q474" s="50">
        <f t="shared" si="118"/>
        <v>0</v>
      </c>
      <c r="R474" s="50">
        <f t="shared" si="119"/>
        <v>0</v>
      </c>
      <c r="S474" s="55"/>
      <c r="T474" s="55"/>
      <c r="U474" s="55"/>
      <c r="V474" s="55"/>
      <c r="W474" s="55"/>
      <c r="X474" s="55"/>
      <c r="Y474" s="95"/>
    </row>
    <row r="475" spans="1:25" ht="12.75" customHeight="1" x14ac:dyDescent="0.15">
      <c r="A475" s="72"/>
      <c r="B475" s="44"/>
      <c r="C475" s="44"/>
      <c r="D475" s="54"/>
      <c r="E475" s="73" t="s">
        <v>452</v>
      </c>
      <c r="F475" s="44" t="s">
        <v>453</v>
      </c>
      <c r="G475" s="44"/>
      <c r="H475" s="44"/>
      <c r="I475" s="44"/>
      <c r="J475" s="44"/>
      <c r="K475" s="44"/>
      <c r="L475" s="44"/>
      <c r="M475" s="44"/>
      <c r="N475" s="44"/>
      <c r="O475" s="44"/>
      <c r="P475" s="50">
        <f t="shared" si="117"/>
        <v>0</v>
      </c>
      <c r="Q475" s="50">
        <f t="shared" si="118"/>
        <v>0</v>
      </c>
      <c r="R475" s="50">
        <f t="shared" si="119"/>
        <v>0</v>
      </c>
      <c r="S475" s="44"/>
      <c r="T475" s="44"/>
      <c r="U475" s="44"/>
      <c r="V475" s="44"/>
      <c r="W475" s="44"/>
      <c r="X475" s="44"/>
      <c r="Y475" s="75"/>
    </row>
    <row r="476" spans="1:25" ht="12.75" customHeight="1" x14ac:dyDescent="0.15">
      <c r="A476" s="72" t="s">
        <v>308</v>
      </c>
      <c r="B476" s="44" t="s">
        <v>299</v>
      </c>
      <c r="C476" s="44" t="s">
        <v>219</v>
      </c>
      <c r="D476" s="44" t="s">
        <v>219</v>
      </c>
      <c r="E476" s="73" t="s">
        <v>309</v>
      </c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0">
        <f t="shared" si="117"/>
        <v>0</v>
      </c>
      <c r="Q476" s="50">
        <f t="shared" si="118"/>
        <v>0</v>
      </c>
      <c r="R476" s="50">
        <f t="shared" si="119"/>
        <v>0</v>
      </c>
      <c r="S476" s="54"/>
      <c r="T476" s="54"/>
      <c r="U476" s="54"/>
      <c r="V476" s="54"/>
      <c r="W476" s="54"/>
      <c r="X476" s="54"/>
      <c r="Y476" s="75"/>
    </row>
    <row r="477" spans="1:25" ht="12.75" customHeight="1" x14ac:dyDescent="0.15">
      <c r="A477" s="72"/>
      <c r="B477" s="44"/>
      <c r="C477" s="44"/>
      <c r="D477" s="54"/>
      <c r="E477" s="73" t="s">
        <v>5</v>
      </c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0">
        <f t="shared" si="117"/>
        <v>0</v>
      </c>
      <c r="Q477" s="50">
        <f t="shared" si="118"/>
        <v>0</v>
      </c>
      <c r="R477" s="50">
        <f t="shared" si="119"/>
        <v>0</v>
      </c>
      <c r="S477" s="54"/>
      <c r="T477" s="54"/>
      <c r="U477" s="54"/>
      <c r="V477" s="54"/>
      <c r="W477" s="54"/>
      <c r="X477" s="54"/>
      <c r="Y477" s="75"/>
    </row>
    <row r="478" spans="1:25" s="96" customFormat="1" ht="46.5" customHeight="1" x14ac:dyDescent="0.15">
      <c r="A478" s="144"/>
      <c r="B478" s="146"/>
      <c r="C478" s="146"/>
      <c r="D478" s="147"/>
      <c r="E478" s="117" t="s">
        <v>598</v>
      </c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0">
        <f t="shared" si="117"/>
        <v>0</v>
      </c>
      <c r="Q478" s="50">
        <f t="shared" si="118"/>
        <v>0</v>
      </c>
      <c r="R478" s="50">
        <f t="shared" si="119"/>
        <v>0</v>
      </c>
      <c r="S478" s="55"/>
      <c r="T478" s="55"/>
      <c r="U478" s="55"/>
      <c r="V478" s="55"/>
      <c r="W478" s="55"/>
      <c r="X478" s="55"/>
      <c r="Y478" s="95"/>
    </row>
    <row r="479" spans="1:25" ht="12.75" customHeight="1" x14ac:dyDescent="0.15">
      <c r="A479" s="72"/>
      <c r="B479" s="44"/>
      <c r="C479" s="44"/>
      <c r="D479" s="54"/>
      <c r="E479" s="73" t="s">
        <v>420</v>
      </c>
      <c r="F479" s="44" t="s">
        <v>421</v>
      </c>
      <c r="G479" s="44"/>
      <c r="H479" s="44"/>
      <c r="I479" s="44"/>
      <c r="J479" s="44"/>
      <c r="K479" s="44"/>
      <c r="L479" s="44"/>
      <c r="M479" s="44"/>
      <c r="N479" s="44"/>
      <c r="O479" s="44"/>
      <c r="P479" s="50">
        <f t="shared" si="117"/>
        <v>0</v>
      </c>
      <c r="Q479" s="50">
        <f t="shared" si="118"/>
        <v>0</v>
      </c>
      <c r="R479" s="50">
        <f t="shared" si="119"/>
        <v>0</v>
      </c>
      <c r="S479" s="44"/>
      <c r="T479" s="44"/>
      <c r="U479" s="44"/>
      <c r="V479" s="44"/>
      <c r="W479" s="44"/>
      <c r="X479" s="44"/>
      <c r="Y479" s="75"/>
    </row>
    <row r="480" spans="1:25" s="96" customFormat="1" ht="46.5" customHeight="1" x14ac:dyDescent="0.15">
      <c r="A480" s="144"/>
      <c r="B480" s="146"/>
      <c r="C480" s="146"/>
      <c r="D480" s="147"/>
      <c r="E480" s="117" t="s">
        <v>599</v>
      </c>
      <c r="F480" s="55"/>
      <c r="G480" s="67">
        <f>+G482</f>
        <v>17897.056</v>
      </c>
      <c r="H480" s="67">
        <f t="shared" ref="H480:Y480" si="123">+H482</f>
        <v>17897.056</v>
      </c>
      <c r="I480" s="67">
        <f t="shared" si="123"/>
        <v>0</v>
      </c>
      <c r="J480" s="67">
        <f t="shared" si="123"/>
        <v>0</v>
      </c>
      <c r="K480" s="67">
        <f t="shared" si="123"/>
        <v>0</v>
      </c>
      <c r="L480" s="67">
        <f t="shared" si="123"/>
        <v>0</v>
      </c>
      <c r="M480" s="67">
        <f t="shared" ref="M480:O480" si="124">+M482</f>
        <v>0</v>
      </c>
      <c r="N480" s="67">
        <f t="shared" si="124"/>
        <v>0</v>
      </c>
      <c r="O480" s="67">
        <f t="shared" si="124"/>
        <v>0</v>
      </c>
      <c r="P480" s="50">
        <f t="shared" si="117"/>
        <v>0</v>
      </c>
      <c r="Q480" s="50">
        <f t="shared" si="118"/>
        <v>0</v>
      </c>
      <c r="R480" s="50">
        <f t="shared" si="119"/>
        <v>0</v>
      </c>
      <c r="S480" s="67">
        <f t="shared" si="123"/>
        <v>0</v>
      </c>
      <c r="T480" s="67">
        <f t="shared" si="123"/>
        <v>0</v>
      </c>
      <c r="U480" s="67">
        <f t="shared" si="123"/>
        <v>0</v>
      </c>
      <c r="V480" s="67">
        <f t="shared" si="123"/>
        <v>0</v>
      </c>
      <c r="W480" s="67">
        <f t="shared" si="123"/>
        <v>0</v>
      </c>
      <c r="X480" s="67">
        <f t="shared" si="123"/>
        <v>0</v>
      </c>
      <c r="Y480" s="67">
        <f t="shared" si="123"/>
        <v>0</v>
      </c>
    </row>
    <row r="481" spans="1:25" ht="12.75" customHeight="1" x14ac:dyDescent="0.15">
      <c r="A481" s="72"/>
      <c r="B481" s="44"/>
      <c r="C481" s="44"/>
      <c r="D481" s="54"/>
      <c r="E481" s="73" t="s">
        <v>447</v>
      </c>
      <c r="F481" s="44" t="s">
        <v>446</v>
      </c>
      <c r="G481" s="52"/>
      <c r="H481" s="52"/>
      <c r="I481" s="52"/>
      <c r="J481" s="44"/>
      <c r="K481" s="44"/>
      <c r="L481" s="44"/>
      <c r="M481" s="44"/>
      <c r="N481" s="44"/>
      <c r="O481" s="44"/>
      <c r="P481" s="50">
        <f t="shared" si="117"/>
        <v>0</v>
      </c>
      <c r="Q481" s="50">
        <f t="shared" si="118"/>
        <v>0</v>
      </c>
      <c r="R481" s="50">
        <f t="shared" si="119"/>
        <v>0</v>
      </c>
      <c r="S481" s="44"/>
      <c r="T481" s="44"/>
      <c r="U481" s="44"/>
      <c r="V481" s="44"/>
      <c r="W481" s="44"/>
      <c r="X481" s="44"/>
      <c r="Y481" s="75"/>
    </row>
    <row r="482" spans="1:25" ht="12.75" customHeight="1" x14ac:dyDescent="0.15">
      <c r="A482" s="72" t="s">
        <v>310</v>
      </c>
      <c r="B482" s="44" t="s">
        <v>299</v>
      </c>
      <c r="C482" s="44" t="s">
        <v>219</v>
      </c>
      <c r="D482" s="44" t="s">
        <v>201</v>
      </c>
      <c r="E482" s="73" t="s">
        <v>311</v>
      </c>
      <c r="F482" s="54"/>
      <c r="G482" s="53">
        <f>SUM(H482,I482)</f>
        <v>17897.056</v>
      </c>
      <c r="H482" s="53">
        <v>17897.056</v>
      </c>
      <c r="I482" s="53">
        <v>0</v>
      </c>
      <c r="J482" s="54"/>
      <c r="K482" s="54"/>
      <c r="L482" s="54"/>
      <c r="M482" s="54"/>
      <c r="N482" s="54"/>
      <c r="O482" s="54"/>
      <c r="P482" s="50">
        <f t="shared" si="117"/>
        <v>0</v>
      </c>
      <c r="Q482" s="50">
        <f t="shared" si="118"/>
        <v>0</v>
      </c>
      <c r="R482" s="50">
        <f t="shared" si="119"/>
        <v>0</v>
      </c>
      <c r="S482" s="54"/>
      <c r="T482" s="54"/>
      <c r="U482" s="54"/>
      <c r="V482" s="54"/>
      <c r="W482" s="54"/>
      <c r="X482" s="54"/>
      <c r="Y482" s="75"/>
    </row>
    <row r="483" spans="1:25" ht="12.75" customHeight="1" x14ac:dyDescent="0.15">
      <c r="A483" s="72"/>
      <c r="B483" s="44"/>
      <c r="C483" s="44"/>
      <c r="D483" s="54"/>
      <c r="E483" s="73" t="s">
        <v>5</v>
      </c>
      <c r="F483" s="54"/>
      <c r="G483" s="52"/>
      <c r="H483" s="52"/>
      <c r="I483" s="52"/>
      <c r="J483" s="54"/>
      <c r="K483" s="54"/>
      <c r="L483" s="54"/>
      <c r="M483" s="54"/>
      <c r="N483" s="54"/>
      <c r="O483" s="54"/>
      <c r="P483" s="50">
        <f t="shared" si="117"/>
        <v>0</v>
      </c>
      <c r="Q483" s="50">
        <f t="shared" si="118"/>
        <v>0</v>
      </c>
      <c r="R483" s="50">
        <f t="shared" si="119"/>
        <v>0</v>
      </c>
      <c r="S483" s="54"/>
      <c r="T483" s="54"/>
      <c r="U483" s="54"/>
      <c r="V483" s="54"/>
      <c r="W483" s="54"/>
      <c r="X483" s="54"/>
      <c r="Y483" s="75"/>
    </row>
    <row r="484" spans="1:25" ht="12.75" customHeight="1" x14ac:dyDescent="0.15">
      <c r="A484" s="72"/>
      <c r="B484" s="44"/>
      <c r="C484" s="44"/>
      <c r="D484" s="54"/>
      <c r="E484" s="73" t="s">
        <v>420</v>
      </c>
      <c r="F484" s="44" t="s">
        <v>421</v>
      </c>
      <c r="G484" s="53">
        <f t="shared" ref="G484" si="125">SUM(H484,I484)</f>
        <v>17897.056</v>
      </c>
      <c r="H484" s="68">
        <v>17897.056</v>
      </c>
      <c r="I484" s="68"/>
      <c r="J484" s="106"/>
      <c r="K484" s="106"/>
      <c r="L484" s="44"/>
      <c r="M484" s="106"/>
      <c r="N484" s="106"/>
      <c r="O484" s="44"/>
      <c r="P484" s="50">
        <f t="shared" si="117"/>
        <v>0</v>
      </c>
      <c r="Q484" s="50">
        <f t="shared" si="118"/>
        <v>0</v>
      </c>
      <c r="R484" s="50">
        <f t="shared" si="119"/>
        <v>0</v>
      </c>
      <c r="S484" s="106"/>
      <c r="T484" s="106"/>
      <c r="U484" s="44"/>
      <c r="V484" s="106"/>
      <c r="W484" s="106"/>
      <c r="X484" s="44"/>
      <c r="Y484" s="75"/>
    </row>
    <row r="485" spans="1:25" s="96" customFormat="1" ht="46.5" customHeight="1" x14ac:dyDescent="0.15">
      <c r="A485" s="144"/>
      <c r="B485" s="146"/>
      <c r="C485" s="146"/>
      <c r="D485" s="147"/>
      <c r="E485" s="117" t="s">
        <v>600</v>
      </c>
      <c r="F485" s="55"/>
      <c r="G485" s="67">
        <f>+G487</f>
        <v>41715</v>
      </c>
      <c r="H485" s="67">
        <f t="shared" ref="H485:Y485" si="126">+H487</f>
        <v>41715</v>
      </c>
      <c r="I485" s="67">
        <f t="shared" si="126"/>
        <v>0</v>
      </c>
      <c r="J485" s="67">
        <f t="shared" si="126"/>
        <v>45000</v>
      </c>
      <c r="K485" s="67">
        <f t="shared" si="126"/>
        <v>45000</v>
      </c>
      <c r="L485" s="67">
        <f t="shared" si="126"/>
        <v>0</v>
      </c>
      <c r="M485" s="67">
        <f t="shared" ref="M485:O485" si="127">+M487</f>
        <v>45000</v>
      </c>
      <c r="N485" s="67">
        <f t="shared" si="127"/>
        <v>45000</v>
      </c>
      <c r="O485" s="67">
        <f t="shared" si="127"/>
        <v>0</v>
      </c>
      <c r="P485" s="50">
        <f t="shared" si="117"/>
        <v>0</v>
      </c>
      <c r="Q485" s="50">
        <f t="shared" si="118"/>
        <v>0</v>
      </c>
      <c r="R485" s="50">
        <f t="shared" si="119"/>
        <v>0</v>
      </c>
      <c r="S485" s="67">
        <f t="shared" ref="S485:X485" si="128">+S487</f>
        <v>45000</v>
      </c>
      <c r="T485" s="67">
        <f t="shared" si="128"/>
        <v>45000</v>
      </c>
      <c r="U485" s="67">
        <f t="shared" si="128"/>
        <v>0</v>
      </c>
      <c r="V485" s="67">
        <f t="shared" si="128"/>
        <v>45000</v>
      </c>
      <c r="W485" s="67">
        <f t="shared" si="128"/>
        <v>45000</v>
      </c>
      <c r="X485" s="67">
        <f t="shared" si="128"/>
        <v>0</v>
      </c>
      <c r="Y485" s="67">
        <f t="shared" si="126"/>
        <v>0</v>
      </c>
    </row>
    <row r="486" spans="1:25" ht="12.75" customHeight="1" x14ac:dyDescent="0.15">
      <c r="A486" s="72"/>
      <c r="B486" s="44"/>
      <c r="C486" s="44"/>
      <c r="D486" s="54"/>
      <c r="E486" s="73" t="s">
        <v>420</v>
      </c>
      <c r="F486" s="44" t="s">
        <v>421</v>
      </c>
      <c r="G486" s="68"/>
      <c r="H486" s="68"/>
      <c r="I486" s="68"/>
      <c r="J486" s="44"/>
      <c r="K486" s="44"/>
      <c r="L486" s="44"/>
      <c r="M486" s="44"/>
      <c r="N486" s="44"/>
      <c r="O486" s="44"/>
      <c r="P486" s="50">
        <f t="shared" si="117"/>
        <v>0</v>
      </c>
      <c r="Q486" s="50">
        <f t="shared" si="118"/>
        <v>0</v>
      </c>
      <c r="R486" s="50">
        <f t="shared" si="119"/>
        <v>0</v>
      </c>
      <c r="S486" s="44"/>
      <c r="T486" s="44"/>
      <c r="U486" s="44"/>
      <c r="V486" s="44"/>
      <c r="W486" s="44"/>
      <c r="X486" s="44"/>
      <c r="Y486" s="75"/>
    </row>
    <row r="487" spans="1:25" ht="12.75" customHeight="1" x14ac:dyDescent="0.15">
      <c r="A487" s="72" t="s">
        <v>312</v>
      </c>
      <c r="B487" s="44" t="s">
        <v>299</v>
      </c>
      <c r="C487" s="44" t="s">
        <v>219</v>
      </c>
      <c r="D487" s="44" t="s">
        <v>235</v>
      </c>
      <c r="E487" s="73" t="s">
        <v>313</v>
      </c>
      <c r="F487" s="54"/>
      <c r="G487" s="53">
        <f t="shared" ref="G487:G489" si="129">SUM(H487,I487)</f>
        <v>41715</v>
      </c>
      <c r="H487" s="53">
        <f>+H489</f>
        <v>41715</v>
      </c>
      <c r="I487" s="53">
        <v>0</v>
      </c>
      <c r="J487" s="62">
        <f>+J489</f>
        <v>45000</v>
      </c>
      <c r="K487" s="62">
        <f>+K489</f>
        <v>45000</v>
      </c>
      <c r="L487" s="62">
        <v>0</v>
      </c>
      <c r="M487" s="62">
        <f>+M489</f>
        <v>45000</v>
      </c>
      <c r="N487" s="62">
        <f>+N489</f>
        <v>45000</v>
      </c>
      <c r="O487" s="62">
        <v>0</v>
      </c>
      <c r="P487" s="50">
        <f t="shared" si="117"/>
        <v>0</v>
      </c>
      <c r="Q487" s="50">
        <f t="shared" si="118"/>
        <v>0</v>
      </c>
      <c r="R487" s="50">
        <f t="shared" si="119"/>
        <v>0</v>
      </c>
      <c r="S487" s="62">
        <f>+S489</f>
        <v>45000</v>
      </c>
      <c r="T487" s="62">
        <f>+T489</f>
        <v>45000</v>
      </c>
      <c r="U487" s="62">
        <v>0</v>
      </c>
      <c r="V487" s="62">
        <f>+V489</f>
        <v>45000</v>
      </c>
      <c r="W487" s="62">
        <f>+W489</f>
        <v>45000</v>
      </c>
      <c r="X487" s="62">
        <v>0</v>
      </c>
      <c r="Y487" s="75"/>
    </row>
    <row r="488" spans="1:25" ht="12.75" customHeight="1" x14ac:dyDescent="0.15">
      <c r="A488" s="72"/>
      <c r="B488" s="44"/>
      <c r="C488" s="44"/>
      <c r="D488" s="54"/>
      <c r="E488" s="73" t="s">
        <v>5</v>
      </c>
      <c r="F488" s="54"/>
      <c r="G488" s="53"/>
      <c r="H488" s="54"/>
      <c r="I488" s="54"/>
      <c r="J488" s="54"/>
      <c r="K488" s="54"/>
      <c r="L488" s="54"/>
      <c r="M488" s="54"/>
      <c r="N488" s="54"/>
      <c r="O488" s="54"/>
      <c r="P488" s="50">
        <f t="shared" si="117"/>
        <v>0</v>
      </c>
      <c r="Q488" s="50">
        <f t="shared" si="118"/>
        <v>0</v>
      </c>
      <c r="R488" s="50">
        <f t="shared" si="119"/>
        <v>0</v>
      </c>
      <c r="S488" s="54"/>
      <c r="T488" s="54"/>
      <c r="U488" s="54"/>
      <c r="V488" s="54"/>
      <c r="W488" s="54"/>
      <c r="X488" s="54"/>
      <c r="Y488" s="75"/>
    </row>
    <row r="489" spans="1:25" ht="12.75" customHeight="1" x14ac:dyDescent="0.15">
      <c r="A489" s="72"/>
      <c r="B489" s="44"/>
      <c r="C489" s="44"/>
      <c r="D489" s="54"/>
      <c r="E489" s="73" t="s">
        <v>420</v>
      </c>
      <c r="F489" s="44" t="s">
        <v>421</v>
      </c>
      <c r="G489" s="53">
        <f t="shared" si="129"/>
        <v>41715</v>
      </c>
      <c r="H489" s="68">
        <v>41715</v>
      </c>
      <c r="I489" s="68"/>
      <c r="J489" s="106">
        <f>+K489+L489</f>
        <v>45000</v>
      </c>
      <c r="K489" s="106">
        <v>45000</v>
      </c>
      <c r="L489" s="44"/>
      <c r="M489" s="106">
        <f>+N489+O489</f>
        <v>45000</v>
      </c>
      <c r="N489" s="106">
        <v>45000</v>
      </c>
      <c r="O489" s="44"/>
      <c r="P489" s="50">
        <f t="shared" si="117"/>
        <v>0</v>
      </c>
      <c r="Q489" s="50">
        <f t="shared" si="118"/>
        <v>0</v>
      </c>
      <c r="R489" s="50">
        <f t="shared" si="119"/>
        <v>0</v>
      </c>
      <c r="S489" s="106">
        <f>+T489+U489</f>
        <v>45000</v>
      </c>
      <c r="T489" s="106">
        <v>45000</v>
      </c>
      <c r="U489" s="44"/>
      <c r="V489" s="106">
        <f>+W489+X489</f>
        <v>45000</v>
      </c>
      <c r="W489" s="106">
        <v>45000</v>
      </c>
      <c r="X489" s="44"/>
      <c r="Y489" s="75"/>
    </row>
    <row r="490" spans="1:25" s="96" customFormat="1" ht="46.5" customHeight="1" x14ac:dyDescent="0.15">
      <c r="A490" s="144"/>
      <c r="B490" s="146"/>
      <c r="C490" s="146"/>
      <c r="D490" s="147"/>
      <c r="E490" s="117" t="s">
        <v>601</v>
      </c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0">
        <f t="shared" si="117"/>
        <v>0</v>
      </c>
      <c r="Q490" s="50">
        <f t="shared" si="118"/>
        <v>0</v>
      </c>
      <c r="R490" s="50">
        <f t="shared" si="119"/>
        <v>0</v>
      </c>
      <c r="S490" s="55"/>
      <c r="T490" s="55"/>
      <c r="U490" s="55"/>
      <c r="V490" s="55"/>
      <c r="W490" s="55"/>
      <c r="X490" s="55"/>
      <c r="Y490" s="95"/>
    </row>
    <row r="491" spans="1:25" ht="12.75" customHeight="1" x14ac:dyDescent="0.15">
      <c r="A491" s="72"/>
      <c r="B491" s="44"/>
      <c r="C491" s="44"/>
      <c r="D491" s="54"/>
      <c r="E491" s="73" t="s">
        <v>385</v>
      </c>
      <c r="F491" s="44" t="s">
        <v>384</v>
      </c>
      <c r="G491" s="44"/>
      <c r="H491" s="44"/>
      <c r="I491" s="44"/>
      <c r="J491" s="44"/>
      <c r="K491" s="44"/>
      <c r="L491" s="44"/>
      <c r="M491" s="44"/>
      <c r="N491" s="44"/>
      <c r="O491" s="44"/>
      <c r="P491" s="50">
        <f t="shared" si="117"/>
        <v>0</v>
      </c>
      <c r="Q491" s="50">
        <f t="shared" si="118"/>
        <v>0</v>
      </c>
      <c r="R491" s="50">
        <f t="shared" si="119"/>
        <v>0</v>
      </c>
      <c r="S491" s="44"/>
      <c r="T491" s="44"/>
      <c r="U491" s="44"/>
      <c r="V491" s="44"/>
      <c r="W491" s="44"/>
      <c r="X491" s="44"/>
      <c r="Y491" s="75"/>
    </row>
    <row r="492" spans="1:25" ht="12.75" customHeight="1" x14ac:dyDescent="0.15">
      <c r="A492" s="72"/>
      <c r="B492" s="44"/>
      <c r="C492" s="44"/>
      <c r="D492" s="54"/>
      <c r="E492" s="73" t="s">
        <v>402</v>
      </c>
      <c r="F492" s="44" t="s">
        <v>403</v>
      </c>
      <c r="G492" s="44"/>
      <c r="H492" s="44"/>
      <c r="I492" s="44"/>
      <c r="J492" s="44"/>
      <c r="K492" s="44"/>
      <c r="L492" s="44"/>
      <c r="M492" s="44"/>
      <c r="N492" s="44"/>
      <c r="O492" s="44"/>
      <c r="P492" s="50">
        <f t="shared" si="117"/>
        <v>0</v>
      </c>
      <c r="Q492" s="50">
        <f t="shared" si="118"/>
        <v>0</v>
      </c>
      <c r="R492" s="50">
        <f t="shared" si="119"/>
        <v>0</v>
      </c>
      <c r="S492" s="44"/>
      <c r="T492" s="44"/>
      <c r="U492" s="44"/>
      <c r="V492" s="44"/>
      <c r="W492" s="44"/>
      <c r="X492" s="44"/>
      <c r="Y492" s="75"/>
    </row>
    <row r="493" spans="1:25" ht="12.75" customHeight="1" x14ac:dyDescent="0.15">
      <c r="A493" s="72"/>
      <c r="B493" s="44"/>
      <c r="C493" s="44"/>
      <c r="D493" s="54"/>
      <c r="E493" s="73" t="s">
        <v>415</v>
      </c>
      <c r="F493" s="44" t="s">
        <v>414</v>
      </c>
      <c r="G493" s="44"/>
      <c r="H493" s="44"/>
      <c r="I493" s="44"/>
      <c r="J493" s="44"/>
      <c r="K493" s="44"/>
      <c r="L493" s="44"/>
      <c r="M493" s="44"/>
      <c r="N493" s="44"/>
      <c r="O493" s="44"/>
      <c r="P493" s="50">
        <f t="shared" si="117"/>
        <v>0</v>
      </c>
      <c r="Q493" s="50">
        <f t="shared" si="118"/>
        <v>0</v>
      </c>
      <c r="R493" s="50">
        <f t="shared" si="119"/>
        <v>0</v>
      </c>
      <c r="S493" s="44"/>
      <c r="T493" s="44"/>
      <c r="U493" s="44"/>
      <c r="V493" s="44"/>
      <c r="W493" s="44"/>
      <c r="X493" s="44"/>
      <c r="Y493" s="75"/>
    </row>
    <row r="494" spans="1:25" ht="12.75" customHeight="1" x14ac:dyDescent="0.15">
      <c r="A494" s="72"/>
      <c r="B494" s="44"/>
      <c r="C494" s="44"/>
      <c r="D494" s="54"/>
      <c r="E494" s="73" t="s">
        <v>436</v>
      </c>
      <c r="F494" s="44" t="s">
        <v>437</v>
      </c>
      <c r="G494" s="44"/>
      <c r="H494" s="44"/>
      <c r="I494" s="44"/>
      <c r="J494" s="44"/>
      <c r="K494" s="44"/>
      <c r="L494" s="44"/>
      <c r="M494" s="44"/>
      <c r="N494" s="44"/>
      <c r="O494" s="44"/>
      <c r="P494" s="50">
        <f t="shared" si="117"/>
        <v>0</v>
      </c>
      <c r="Q494" s="50">
        <f t="shared" si="118"/>
        <v>0</v>
      </c>
      <c r="R494" s="50">
        <f t="shared" si="119"/>
        <v>0</v>
      </c>
      <c r="S494" s="44"/>
      <c r="T494" s="44"/>
      <c r="U494" s="44"/>
      <c r="V494" s="44"/>
      <c r="W494" s="44"/>
      <c r="X494" s="44"/>
      <c r="Y494" s="75"/>
    </row>
    <row r="495" spans="1:25" s="96" customFormat="1" ht="46.5" customHeight="1" x14ac:dyDescent="0.15">
      <c r="A495" s="144"/>
      <c r="B495" s="146"/>
      <c r="C495" s="146"/>
      <c r="D495" s="147"/>
      <c r="E495" s="117" t="s">
        <v>602</v>
      </c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0">
        <f t="shared" si="117"/>
        <v>0</v>
      </c>
      <c r="Q495" s="50">
        <f t="shared" si="118"/>
        <v>0</v>
      </c>
      <c r="R495" s="50">
        <f t="shared" si="119"/>
        <v>0</v>
      </c>
      <c r="S495" s="55"/>
      <c r="T495" s="55"/>
      <c r="U495" s="55"/>
      <c r="V495" s="55"/>
      <c r="W495" s="55"/>
      <c r="X495" s="55"/>
      <c r="Y495" s="95"/>
    </row>
    <row r="496" spans="1:25" ht="12.75" customHeight="1" x14ac:dyDescent="0.15">
      <c r="A496" s="72"/>
      <c r="B496" s="44"/>
      <c r="C496" s="44"/>
      <c r="D496" s="54"/>
      <c r="E496" s="73" t="s">
        <v>420</v>
      </c>
      <c r="F496" s="44" t="s">
        <v>421</v>
      </c>
      <c r="G496" s="44"/>
      <c r="H496" s="44"/>
      <c r="I496" s="44"/>
      <c r="J496" s="44"/>
      <c r="K496" s="44"/>
      <c r="L496" s="44"/>
      <c r="M496" s="44"/>
      <c r="N496" s="44"/>
      <c r="O496" s="44"/>
      <c r="P496" s="50">
        <f t="shared" si="117"/>
        <v>0</v>
      </c>
      <c r="Q496" s="50">
        <f t="shared" si="118"/>
        <v>0</v>
      </c>
      <c r="R496" s="50">
        <f t="shared" si="119"/>
        <v>0</v>
      </c>
      <c r="S496" s="44"/>
      <c r="T496" s="44"/>
      <c r="U496" s="44"/>
      <c r="V496" s="44"/>
      <c r="W496" s="44"/>
      <c r="X496" s="44"/>
      <c r="Y496" s="75"/>
    </row>
    <row r="497" spans="1:25" ht="12.75" customHeight="1" x14ac:dyDescent="0.15">
      <c r="A497" s="72" t="s">
        <v>314</v>
      </c>
      <c r="B497" s="44" t="s">
        <v>299</v>
      </c>
      <c r="C497" s="44" t="s">
        <v>219</v>
      </c>
      <c r="D497" s="44" t="s">
        <v>208</v>
      </c>
      <c r="E497" s="73" t="s">
        <v>315</v>
      </c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0">
        <f t="shared" si="117"/>
        <v>0</v>
      </c>
      <c r="Q497" s="50">
        <f t="shared" si="118"/>
        <v>0</v>
      </c>
      <c r="R497" s="50">
        <f t="shared" si="119"/>
        <v>0</v>
      </c>
      <c r="S497" s="54"/>
      <c r="T497" s="54"/>
      <c r="U497" s="54"/>
      <c r="V497" s="54"/>
      <c r="W497" s="54"/>
      <c r="X497" s="54"/>
      <c r="Y497" s="75"/>
    </row>
    <row r="498" spans="1:25" ht="12.75" customHeight="1" x14ac:dyDescent="0.15">
      <c r="A498" s="72"/>
      <c r="B498" s="44"/>
      <c r="C498" s="44"/>
      <c r="D498" s="54"/>
      <c r="E498" s="73" t="s">
        <v>5</v>
      </c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0">
        <f t="shared" si="117"/>
        <v>0</v>
      </c>
      <c r="Q498" s="50">
        <f t="shared" si="118"/>
        <v>0</v>
      </c>
      <c r="R498" s="50">
        <f t="shared" si="119"/>
        <v>0</v>
      </c>
      <c r="S498" s="54"/>
      <c r="T498" s="54"/>
      <c r="U498" s="54"/>
      <c r="V498" s="54"/>
      <c r="W498" s="54"/>
      <c r="X498" s="54"/>
      <c r="Y498" s="75"/>
    </row>
    <row r="499" spans="1:25" s="96" customFormat="1" ht="46.5" customHeight="1" x14ac:dyDescent="0.15">
      <c r="A499" s="144"/>
      <c r="B499" s="146"/>
      <c r="C499" s="146"/>
      <c r="D499" s="147"/>
      <c r="E499" s="117" t="s">
        <v>603</v>
      </c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0">
        <f t="shared" si="117"/>
        <v>0</v>
      </c>
      <c r="Q499" s="50">
        <f t="shared" si="118"/>
        <v>0</v>
      </c>
      <c r="R499" s="50">
        <f t="shared" si="119"/>
        <v>0</v>
      </c>
      <c r="S499" s="55"/>
      <c r="T499" s="55"/>
      <c r="U499" s="55"/>
      <c r="V499" s="55"/>
      <c r="W499" s="55"/>
      <c r="X499" s="55"/>
      <c r="Y499" s="95"/>
    </row>
    <row r="500" spans="1:25" ht="12.75" customHeight="1" x14ac:dyDescent="0.15">
      <c r="A500" s="72"/>
      <c r="B500" s="44"/>
      <c r="C500" s="44"/>
      <c r="D500" s="54"/>
      <c r="E500" s="73" t="s">
        <v>420</v>
      </c>
      <c r="F500" s="44" t="s">
        <v>421</v>
      </c>
      <c r="G500" s="44"/>
      <c r="H500" s="44"/>
      <c r="I500" s="44"/>
      <c r="J500" s="44"/>
      <c r="K500" s="44"/>
      <c r="L500" s="44"/>
      <c r="M500" s="44"/>
      <c r="N500" s="44"/>
      <c r="O500" s="44"/>
      <c r="P500" s="50">
        <f t="shared" si="117"/>
        <v>0</v>
      </c>
      <c r="Q500" s="50">
        <f t="shared" si="118"/>
        <v>0</v>
      </c>
      <c r="R500" s="50">
        <f t="shared" si="119"/>
        <v>0</v>
      </c>
      <c r="S500" s="44"/>
      <c r="T500" s="44"/>
      <c r="U500" s="44"/>
      <c r="V500" s="44"/>
      <c r="W500" s="44"/>
      <c r="X500" s="44"/>
      <c r="Y500" s="75"/>
    </row>
    <row r="501" spans="1:25" s="96" customFormat="1" ht="46.5" customHeight="1" x14ac:dyDescent="0.15">
      <c r="A501" s="144"/>
      <c r="B501" s="146"/>
      <c r="C501" s="146"/>
      <c r="D501" s="147"/>
      <c r="E501" s="117" t="s">
        <v>604</v>
      </c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0">
        <f t="shared" si="117"/>
        <v>0</v>
      </c>
      <c r="Q501" s="50">
        <f t="shared" si="118"/>
        <v>0</v>
      </c>
      <c r="R501" s="50">
        <f t="shared" si="119"/>
        <v>0</v>
      </c>
      <c r="S501" s="55"/>
      <c r="T501" s="55"/>
      <c r="U501" s="55"/>
      <c r="V501" s="55"/>
      <c r="W501" s="55"/>
      <c r="X501" s="55"/>
      <c r="Y501" s="95"/>
    </row>
    <row r="502" spans="1:25" ht="12.75" customHeight="1" x14ac:dyDescent="0.15">
      <c r="A502" s="72"/>
      <c r="B502" s="44"/>
      <c r="C502" s="44"/>
      <c r="D502" s="54"/>
      <c r="E502" s="73" t="s">
        <v>420</v>
      </c>
      <c r="F502" s="44" t="s">
        <v>421</v>
      </c>
      <c r="G502" s="44"/>
      <c r="H502" s="44"/>
      <c r="I502" s="44"/>
      <c r="J502" s="44"/>
      <c r="K502" s="44"/>
      <c r="L502" s="44"/>
      <c r="M502" s="44"/>
      <c r="N502" s="44"/>
      <c r="O502" s="44"/>
      <c r="P502" s="50">
        <f t="shared" si="117"/>
        <v>0</v>
      </c>
      <c r="Q502" s="50">
        <f t="shared" si="118"/>
        <v>0</v>
      </c>
      <c r="R502" s="50">
        <f t="shared" si="119"/>
        <v>0</v>
      </c>
      <c r="S502" s="44"/>
      <c r="T502" s="44"/>
      <c r="U502" s="44"/>
      <c r="V502" s="44"/>
      <c r="W502" s="44"/>
      <c r="X502" s="44"/>
      <c r="Y502" s="75"/>
    </row>
    <row r="503" spans="1:25" s="96" customFormat="1" ht="46.5" customHeight="1" x14ac:dyDescent="0.15">
      <c r="A503" s="144"/>
      <c r="B503" s="146"/>
      <c r="C503" s="146"/>
      <c r="D503" s="147"/>
      <c r="E503" s="117" t="s">
        <v>605</v>
      </c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0">
        <f t="shared" si="117"/>
        <v>0</v>
      </c>
      <c r="Q503" s="50">
        <f t="shared" si="118"/>
        <v>0</v>
      </c>
      <c r="R503" s="50">
        <f t="shared" si="119"/>
        <v>0</v>
      </c>
      <c r="S503" s="55"/>
      <c r="T503" s="55"/>
      <c r="U503" s="55"/>
      <c r="V503" s="55"/>
      <c r="W503" s="55"/>
      <c r="X503" s="55"/>
      <c r="Y503" s="95"/>
    </row>
    <row r="504" spans="1:25" ht="12.75" customHeight="1" x14ac:dyDescent="0.15">
      <c r="A504" s="72"/>
      <c r="B504" s="44"/>
      <c r="C504" s="44"/>
      <c r="D504" s="54"/>
      <c r="E504" s="73" t="s">
        <v>447</v>
      </c>
      <c r="F504" s="44" t="s">
        <v>446</v>
      </c>
      <c r="G504" s="44"/>
      <c r="H504" s="44"/>
      <c r="I504" s="44"/>
      <c r="J504" s="44"/>
      <c r="K504" s="44"/>
      <c r="L504" s="44"/>
      <c r="M504" s="44"/>
      <c r="N504" s="44"/>
      <c r="O504" s="44"/>
      <c r="P504" s="50">
        <f t="shared" si="117"/>
        <v>0</v>
      </c>
      <c r="Q504" s="50">
        <f t="shared" si="118"/>
        <v>0</v>
      </c>
      <c r="R504" s="50">
        <f t="shared" si="119"/>
        <v>0</v>
      </c>
      <c r="S504" s="44"/>
      <c r="T504" s="44"/>
      <c r="U504" s="44"/>
      <c r="V504" s="44"/>
      <c r="W504" s="44"/>
      <c r="X504" s="44"/>
      <c r="Y504" s="75"/>
    </row>
    <row r="505" spans="1:25" ht="12.75" customHeight="1" x14ac:dyDescent="0.15">
      <c r="A505" s="72"/>
      <c r="B505" s="44"/>
      <c r="C505" s="44"/>
      <c r="D505" s="54"/>
      <c r="E505" s="73" t="s">
        <v>452</v>
      </c>
      <c r="F505" s="44" t="s">
        <v>453</v>
      </c>
      <c r="G505" s="44"/>
      <c r="H505" s="44"/>
      <c r="I505" s="44"/>
      <c r="J505" s="44"/>
      <c r="K505" s="44"/>
      <c r="L505" s="44"/>
      <c r="M505" s="44"/>
      <c r="N505" s="44"/>
      <c r="O505" s="44"/>
      <c r="P505" s="50">
        <f t="shared" si="117"/>
        <v>0</v>
      </c>
      <c r="Q505" s="50">
        <f t="shared" si="118"/>
        <v>0</v>
      </c>
      <c r="R505" s="50">
        <f t="shared" si="119"/>
        <v>0</v>
      </c>
      <c r="S505" s="44"/>
      <c r="T505" s="44"/>
      <c r="U505" s="44"/>
      <c r="V505" s="44"/>
      <c r="W505" s="44"/>
      <c r="X505" s="44"/>
      <c r="Y505" s="75"/>
    </row>
    <row r="506" spans="1:25" ht="12.75" customHeight="1" x14ac:dyDescent="0.15">
      <c r="A506" s="72" t="s">
        <v>316</v>
      </c>
      <c r="B506" s="44" t="s">
        <v>299</v>
      </c>
      <c r="C506" s="44" t="s">
        <v>219</v>
      </c>
      <c r="D506" s="44" t="s">
        <v>248</v>
      </c>
      <c r="E506" s="73" t="s">
        <v>317</v>
      </c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0">
        <f t="shared" si="117"/>
        <v>0</v>
      </c>
      <c r="Q506" s="50">
        <f t="shared" si="118"/>
        <v>0</v>
      </c>
      <c r="R506" s="50">
        <f t="shared" si="119"/>
        <v>0</v>
      </c>
      <c r="S506" s="54"/>
      <c r="T506" s="54"/>
      <c r="U506" s="54"/>
      <c r="V506" s="54"/>
      <c r="W506" s="54"/>
      <c r="X506" s="54"/>
      <c r="Y506" s="75"/>
    </row>
    <row r="507" spans="1:25" ht="12.75" customHeight="1" x14ac:dyDescent="0.15">
      <c r="A507" s="72"/>
      <c r="B507" s="44"/>
      <c r="C507" s="44"/>
      <c r="D507" s="54"/>
      <c r="E507" s="73" t="s">
        <v>5</v>
      </c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0">
        <f t="shared" si="117"/>
        <v>0</v>
      </c>
      <c r="Q507" s="50">
        <f t="shared" si="118"/>
        <v>0</v>
      </c>
      <c r="R507" s="50">
        <f t="shared" si="119"/>
        <v>0</v>
      </c>
      <c r="S507" s="54"/>
      <c r="T507" s="54"/>
      <c r="U507" s="54"/>
      <c r="V507" s="54"/>
      <c r="W507" s="54"/>
      <c r="X507" s="54"/>
      <c r="Y507" s="75"/>
    </row>
    <row r="508" spans="1:25" s="96" customFormat="1" ht="46.5" customHeight="1" x14ac:dyDescent="0.15">
      <c r="A508" s="144"/>
      <c r="B508" s="146"/>
      <c r="C508" s="146"/>
      <c r="D508" s="147"/>
      <c r="E508" s="117" t="s">
        <v>606</v>
      </c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0">
        <f t="shared" si="117"/>
        <v>0</v>
      </c>
      <c r="Q508" s="50">
        <f t="shared" si="118"/>
        <v>0</v>
      </c>
      <c r="R508" s="50">
        <f t="shared" si="119"/>
        <v>0</v>
      </c>
      <c r="S508" s="55"/>
      <c r="T508" s="55"/>
      <c r="U508" s="55"/>
      <c r="V508" s="55"/>
      <c r="W508" s="55"/>
      <c r="X508" s="55"/>
      <c r="Y508" s="95"/>
    </row>
    <row r="509" spans="1:25" ht="12.75" customHeight="1" x14ac:dyDescent="0.15">
      <c r="A509" s="72"/>
      <c r="B509" s="44"/>
      <c r="C509" s="44"/>
      <c r="D509" s="54"/>
      <c r="E509" s="73" t="s">
        <v>402</v>
      </c>
      <c r="F509" s="44" t="s">
        <v>403</v>
      </c>
      <c r="G509" s="44"/>
      <c r="H509" s="44"/>
      <c r="I509" s="44"/>
      <c r="J509" s="44"/>
      <c r="K509" s="44"/>
      <c r="L509" s="44"/>
      <c r="M509" s="44"/>
      <c r="N509" s="44"/>
      <c r="O509" s="44"/>
      <c r="P509" s="50">
        <f t="shared" si="117"/>
        <v>0</v>
      </c>
      <c r="Q509" s="50">
        <f t="shared" si="118"/>
        <v>0</v>
      </c>
      <c r="R509" s="50">
        <f t="shared" si="119"/>
        <v>0</v>
      </c>
      <c r="S509" s="44"/>
      <c r="T509" s="44"/>
      <c r="U509" s="44"/>
      <c r="V509" s="44"/>
      <c r="W509" s="44"/>
      <c r="X509" s="44"/>
      <c r="Y509" s="75"/>
    </row>
    <row r="510" spans="1:25" ht="12.75" customHeight="1" x14ac:dyDescent="0.15">
      <c r="A510" s="72"/>
      <c r="B510" s="44"/>
      <c r="C510" s="44"/>
      <c r="D510" s="54"/>
      <c r="E510" s="73" t="s">
        <v>407</v>
      </c>
      <c r="F510" s="44" t="s">
        <v>406</v>
      </c>
      <c r="G510" s="44"/>
      <c r="H510" s="44"/>
      <c r="I510" s="44"/>
      <c r="J510" s="44"/>
      <c r="K510" s="44"/>
      <c r="L510" s="44"/>
      <c r="M510" s="44"/>
      <c r="N510" s="44"/>
      <c r="O510" s="44"/>
      <c r="P510" s="50">
        <f t="shared" si="117"/>
        <v>0</v>
      </c>
      <c r="Q510" s="50">
        <f t="shared" si="118"/>
        <v>0</v>
      </c>
      <c r="R510" s="50">
        <f t="shared" si="119"/>
        <v>0</v>
      </c>
      <c r="S510" s="44"/>
      <c r="T510" s="44"/>
      <c r="U510" s="44"/>
      <c r="V510" s="44"/>
      <c r="W510" s="44"/>
      <c r="X510" s="44"/>
      <c r="Y510" s="75"/>
    </row>
    <row r="511" spans="1:25" s="96" customFormat="1" ht="46.5" customHeight="1" x14ac:dyDescent="0.15">
      <c r="A511" s="144" t="s">
        <v>318</v>
      </c>
      <c r="B511" s="146" t="s">
        <v>299</v>
      </c>
      <c r="C511" s="146" t="s">
        <v>235</v>
      </c>
      <c r="D511" s="147" t="s">
        <v>192</v>
      </c>
      <c r="E511" s="117" t="s">
        <v>319</v>
      </c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0">
        <f t="shared" si="117"/>
        <v>0</v>
      </c>
      <c r="Q511" s="50">
        <f t="shared" si="118"/>
        <v>0</v>
      </c>
      <c r="R511" s="50">
        <f t="shared" si="119"/>
        <v>0</v>
      </c>
      <c r="S511" s="55"/>
      <c r="T511" s="55"/>
      <c r="U511" s="55"/>
      <c r="V511" s="55"/>
      <c r="W511" s="55"/>
      <c r="X511" s="55"/>
      <c r="Y511" s="95"/>
    </row>
    <row r="512" spans="1:25" ht="12.75" customHeight="1" x14ac:dyDescent="0.15">
      <c r="A512" s="72"/>
      <c r="B512" s="44"/>
      <c r="C512" s="44"/>
      <c r="D512" s="54"/>
      <c r="E512" s="73" t="s">
        <v>197</v>
      </c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0">
        <f t="shared" si="117"/>
        <v>0</v>
      </c>
      <c r="Q512" s="50">
        <f t="shared" si="118"/>
        <v>0</v>
      </c>
      <c r="R512" s="50">
        <f t="shared" si="119"/>
        <v>0</v>
      </c>
      <c r="S512" s="54"/>
      <c r="T512" s="54"/>
      <c r="U512" s="54"/>
      <c r="V512" s="54"/>
      <c r="W512" s="54"/>
      <c r="X512" s="54"/>
      <c r="Y512" s="75"/>
    </row>
    <row r="513" spans="1:25" ht="12.75" customHeight="1" x14ac:dyDescent="0.15">
      <c r="A513" s="72" t="s">
        <v>320</v>
      </c>
      <c r="B513" s="44" t="s">
        <v>299</v>
      </c>
      <c r="C513" s="44" t="s">
        <v>235</v>
      </c>
      <c r="D513" s="44" t="s">
        <v>195</v>
      </c>
      <c r="E513" s="73" t="s">
        <v>321</v>
      </c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0">
        <f t="shared" si="117"/>
        <v>0</v>
      </c>
      <c r="Q513" s="50">
        <f t="shared" si="118"/>
        <v>0</v>
      </c>
      <c r="R513" s="50">
        <f t="shared" si="119"/>
        <v>0</v>
      </c>
      <c r="S513" s="54"/>
      <c r="T513" s="54"/>
      <c r="U513" s="54"/>
      <c r="V513" s="54"/>
      <c r="W513" s="54"/>
      <c r="X513" s="54"/>
      <c r="Y513" s="75"/>
    </row>
    <row r="514" spans="1:25" ht="12.75" customHeight="1" x14ac:dyDescent="0.15">
      <c r="A514" s="72"/>
      <c r="B514" s="44"/>
      <c r="C514" s="44"/>
      <c r="D514" s="54"/>
      <c r="E514" s="73" t="s">
        <v>5</v>
      </c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0">
        <f t="shared" si="117"/>
        <v>0</v>
      </c>
      <c r="Q514" s="50">
        <f t="shared" si="118"/>
        <v>0</v>
      </c>
      <c r="R514" s="50">
        <f t="shared" si="119"/>
        <v>0</v>
      </c>
      <c r="S514" s="54"/>
      <c r="T514" s="54"/>
      <c r="U514" s="54"/>
      <c r="V514" s="54"/>
      <c r="W514" s="54"/>
      <c r="X514" s="54"/>
      <c r="Y514" s="75"/>
    </row>
    <row r="515" spans="1:25" s="96" customFormat="1" ht="46.5" customHeight="1" x14ac:dyDescent="0.15">
      <c r="A515" s="144"/>
      <c r="B515" s="146"/>
      <c r="C515" s="146"/>
      <c r="D515" s="147"/>
      <c r="E515" s="117" t="s">
        <v>607</v>
      </c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0">
        <f t="shared" si="117"/>
        <v>0</v>
      </c>
      <c r="Q515" s="50">
        <f t="shared" si="118"/>
        <v>0</v>
      </c>
      <c r="R515" s="50">
        <f t="shared" si="119"/>
        <v>0</v>
      </c>
      <c r="S515" s="55"/>
      <c r="T515" s="55"/>
      <c r="U515" s="55"/>
      <c r="V515" s="55"/>
      <c r="W515" s="55"/>
      <c r="X515" s="55"/>
      <c r="Y515" s="95"/>
    </row>
    <row r="516" spans="1:25" ht="12.75" customHeight="1" x14ac:dyDescent="0.15">
      <c r="A516" s="72"/>
      <c r="B516" s="44"/>
      <c r="C516" s="44"/>
      <c r="D516" s="54"/>
      <c r="E516" s="73" t="s">
        <v>402</v>
      </c>
      <c r="F516" s="44" t="s">
        <v>403</v>
      </c>
      <c r="G516" s="44"/>
      <c r="H516" s="44"/>
      <c r="I516" s="44"/>
      <c r="J516" s="44"/>
      <c r="K516" s="44"/>
      <c r="L516" s="44"/>
      <c r="M516" s="44"/>
      <c r="N516" s="44"/>
      <c r="O516" s="44"/>
      <c r="P516" s="50">
        <f t="shared" si="117"/>
        <v>0</v>
      </c>
      <c r="Q516" s="50">
        <f t="shared" si="118"/>
        <v>0</v>
      </c>
      <c r="R516" s="50">
        <f t="shared" si="119"/>
        <v>0</v>
      </c>
      <c r="S516" s="44"/>
      <c r="T516" s="44"/>
      <c r="U516" s="44"/>
      <c r="V516" s="44"/>
      <c r="W516" s="44"/>
      <c r="X516" s="44"/>
      <c r="Y516" s="75"/>
    </row>
    <row r="517" spans="1:25" ht="12.75" customHeight="1" x14ac:dyDescent="0.15">
      <c r="A517" s="72" t="s">
        <v>322</v>
      </c>
      <c r="B517" s="44" t="s">
        <v>299</v>
      </c>
      <c r="C517" s="44" t="s">
        <v>235</v>
      </c>
      <c r="D517" s="44" t="s">
        <v>201</v>
      </c>
      <c r="E517" s="73" t="s">
        <v>323</v>
      </c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0">
        <f t="shared" si="117"/>
        <v>0</v>
      </c>
      <c r="Q517" s="50">
        <f t="shared" si="118"/>
        <v>0</v>
      </c>
      <c r="R517" s="50">
        <f t="shared" si="119"/>
        <v>0</v>
      </c>
      <c r="S517" s="54"/>
      <c r="T517" s="54"/>
      <c r="U517" s="54"/>
      <c r="V517" s="54"/>
      <c r="W517" s="54"/>
      <c r="X517" s="54"/>
      <c r="Y517" s="75"/>
    </row>
    <row r="518" spans="1:25" ht="12.75" customHeight="1" x14ac:dyDescent="0.15">
      <c r="A518" s="72"/>
      <c r="B518" s="44"/>
      <c r="C518" s="44"/>
      <c r="D518" s="54"/>
      <c r="E518" s="73" t="s">
        <v>5</v>
      </c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0">
        <f t="shared" si="117"/>
        <v>0</v>
      </c>
      <c r="Q518" s="50">
        <f t="shared" si="118"/>
        <v>0</v>
      </c>
      <c r="R518" s="50">
        <f t="shared" si="119"/>
        <v>0</v>
      </c>
      <c r="S518" s="54"/>
      <c r="T518" s="54"/>
      <c r="U518" s="54"/>
      <c r="V518" s="54"/>
      <c r="W518" s="54"/>
      <c r="X518" s="54"/>
      <c r="Y518" s="75"/>
    </row>
    <row r="519" spans="1:25" s="96" customFormat="1" ht="46.5" customHeight="1" x14ac:dyDescent="0.15">
      <c r="A519" s="144"/>
      <c r="B519" s="146"/>
      <c r="C519" s="146"/>
      <c r="D519" s="147"/>
      <c r="E519" s="117" t="s">
        <v>608</v>
      </c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0">
        <f t="shared" ref="P519:P582" si="130">+M519-J519</f>
        <v>0</v>
      </c>
      <c r="Q519" s="50">
        <f t="shared" ref="Q519:Q582" si="131">+N519-K519</f>
        <v>0</v>
      </c>
      <c r="R519" s="50">
        <f t="shared" ref="R519:R582" si="132">+O519-L519</f>
        <v>0</v>
      </c>
      <c r="S519" s="55"/>
      <c r="T519" s="55"/>
      <c r="U519" s="55"/>
      <c r="V519" s="55"/>
      <c r="W519" s="55"/>
      <c r="X519" s="55"/>
      <c r="Y519" s="95"/>
    </row>
    <row r="520" spans="1:25" ht="12.75" customHeight="1" x14ac:dyDescent="0.15">
      <c r="A520" s="72"/>
      <c r="B520" s="44"/>
      <c r="C520" s="44"/>
      <c r="D520" s="54"/>
      <c r="E520" s="73" t="s">
        <v>436</v>
      </c>
      <c r="F520" s="44" t="s">
        <v>437</v>
      </c>
      <c r="G520" s="44"/>
      <c r="H520" s="44"/>
      <c r="I520" s="55"/>
      <c r="J520" s="55"/>
      <c r="K520" s="55"/>
      <c r="L520" s="55"/>
      <c r="M520" s="55"/>
      <c r="N520" s="55"/>
      <c r="O520" s="55"/>
      <c r="P520" s="50">
        <f t="shared" si="130"/>
        <v>0</v>
      </c>
      <c r="Q520" s="50">
        <f t="shared" si="131"/>
        <v>0</v>
      </c>
      <c r="R520" s="50">
        <f t="shared" si="132"/>
        <v>0</v>
      </c>
      <c r="S520" s="55"/>
      <c r="T520" s="55"/>
      <c r="U520" s="55"/>
      <c r="V520" s="55"/>
      <c r="W520" s="55"/>
      <c r="X520" s="55"/>
      <c r="Y520" s="95"/>
    </row>
    <row r="521" spans="1:25" s="137" customFormat="1" ht="39.950000000000003" customHeight="1" x14ac:dyDescent="0.25">
      <c r="A521" s="128">
        <v>2860</v>
      </c>
      <c r="B521" s="127">
        <v>8</v>
      </c>
      <c r="C521" s="128">
        <v>6</v>
      </c>
      <c r="D521" s="128">
        <v>0</v>
      </c>
      <c r="E521" s="138" t="s">
        <v>646</v>
      </c>
      <c r="F521" s="62"/>
      <c r="G521" s="69">
        <f>+G522</f>
        <v>1042.9680000000001</v>
      </c>
      <c r="H521" s="69">
        <f t="shared" ref="H521:Y521" si="133">+H522</f>
        <v>1042.9680000000001</v>
      </c>
      <c r="I521" s="69">
        <f t="shared" si="133"/>
        <v>0</v>
      </c>
      <c r="J521" s="69">
        <f t="shared" si="133"/>
        <v>0</v>
      </c>
      <c r="K521" s="69">
        <f t="shared" si="133"/>
        <v>0</v>
      </c>
      <c r="L521" s="69">
        <f t="shared" si="133"/>
        <v>0</v>
      </c>
      <c r="M521" s="69">
        <f t="shared" si="133"/>
        <v>0</v>
      </c>
      <c r="N521" s="69">
        <f t="shared" si="133"/>
        <v>0</v>
      </c>
      <c r="O521" s="69">
        <f t="shared" si="133"/>
        <v>0</v>
      </c>
      <c r="P521" s="50">
        <f t="shared" si="130"/>
        <v>0</v>
      </c>
      <c r="Q521" s="50">
        <f t="shared" si="131"/>
        <v>0</v>
      </c>
      <c r="R521" s="50">
        <f t="shared" si="132"/>
        <v>0</v>
      </c>
      <c r="S521" s="69">
        <f t="shared" si="133"/>
        <v>0</v>
      </c>
      <c r="T521" s="69">
        <f t="shared" si="133"/>
        <v>0</v>
      </c>
      <c r="U521" s="69">
        <f t="shared" si="133"/>
        <v>0</v>
      </c>
      <c r="V521" s="69">
        <f t="shared" si="133"/>
        <v>0</v>
      </c>
      <c r="W521" s="69">
        <f t="shared" si="133"/>
        <v>0</v>
      </c>
      <c r="X521" s="69">
        <f t="shared" si="133"/>
        <v>0</v>
      </c>
      <c r="Y521" s="69">
        <f t="shared" si="133"/>
        <v>0</v>
      </c>
    </row>
    <row r="522" spans="1:25" s="137" customFormat="1" ht="39.950000000000003" customHeight="1" x14ac:dyDescent="0.25">
      <c r="A522" s="128">
        <v>2860</v>
      </c>
      <c r="B522" s="127">
        <v>8</v>
      </c>
      <c r="C522" s="128">
        <v>6</v>
      </c>
      <c r="D522" s="128">
        <v>1</v>
      </c>
      <c r="E522" s="127" t="s">
        <v>645</v>
      </c>
      <c r="F522" s="62"/>
      <c r="G522" s="66">
        <f>+H522+I522</f>
        <v>1042.9680000000001</v>
      </c>
      <c r="H522" s="139">
        <f>+H524</f>
        <v>1042.9680000000001</v>
      </c>
      <c r="I522" s="55"/>
      <c r="J522" s="55"/>
      <c r="K522" s="55"/>
      <c r="L522" s="55"/>
      <c r="M522" s="55"/>
      <c r="N522" s="55"/>
      <c r="O522" s="55"/>
      <c r="P522" s="50">
        <f t="shared" si="130"/>
        <v>0</v>
      </c>
      <c r="Q522" s="50">
        <f t="shared" si="131"/>
        <v>0</v>
      </c>
      <c r="R522" s="50">
        <f t="shared" si="132"/>
        <v>0</v>
      </c>
      <c r="S522" s="55"/>
      <c r="T522" s="55"/>
      <c r="U522" s="55"/>
      <c r="V522" s="55"/>
      <c r="W522" s="55"/>
      <c r="X522" s="55"/>
      <c r="Y522" s="95"/>
    </row>
    <row r="523" spans="1:25" ht="12.75" customHeight="1" x14ac:dyDescent="0.15">
      <c r="A523" s="72"/>
      <c r="B523" s="44"/>
      <c r="C523" s="44"/>
      <c r="D523" s="54"/>
      <c r="E523" s="73" t="s">
        <v>5</v>
      </c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0">
        <f t="shared" si="130"/>
        <v>0</v>
      </c>
      <c r="Q523" s="50">
        <f t="shared" si="131"/>
        <v>0</v>
      </c>
      <c r="R523" s="50">
        <f t="shared" si="132"/>
        <v>0</v>
      </c>
      <c r="S523" s="54"/>
      <c r="T523" s="54"/>
      <c r="U523" s="54"/>
      <c r="V523" s="54"/>
      <c r="W523" s="54"/>
      <c r="X523" s="54"/>
      <c r="Y523" s="75"/>
    </row>
    <row r="524" spans="1:25" ht="12.75" customHeight="1" x14ac:dyDescent="0.15">
      <c r="A524" s="72"/>
      <c r="B524" s="44"/>
      <c r="C524" s="44"/>
      <c r="D524" s="54"/>
      <c r="E524" s="73" t="s">
        <v>420</v>
      </c>
      <c r="F524" s="44" t="s">
        <v>421</v>
      </c>
      <c r="G524" s="44">
        <f>+H524+I524</f>
        <v>1042.9680000000001</v>
      </c>
      <c r="H524" s="44">
        <v>1042.9680000000001</v>
      </c>
      <c r="I524" s="44"/>
      <c r="J524" s="106"/>
      <c r="K524" s="106"/>
      <c r="L524" s="106"/>
      <c r="M524" s="106"/>
      <c r="N524" s="106"/>
      <c r="O524" s="106"/>
      <c r="P524" s="50">
        <f t="shared" si="130"/>
        <v>0</v>
      </c>
      <c r="Q524" s="50">
        <f t="shared" si="131"/>
        <v>0</v>
      </c>
      <c r="R524" s="50">
        <f t="shared" si="132"/>
        <v>0</v>
      </c>
      <c r="S524" s="106"/>
      <c r="T524" s="106"/>
      <c r="U524" s="106"/>
      <c r="V524" s="106"/>
      <c r="W524" s="106"/>
      <c r="X524" s="106"/>
      <c r="Y524" s="75"/>
    </row>
    <row r="525" spans="1:25" s="96" customFormat="1" ht="46.5" customHeight="1" x14ac:dyDescent="0.15">
      <c r="A525" s="144" t="s">
        <v>324</v>
      </c>
      <c r="B525" s="146" t="s">
        <v>325</v>
      </c>
      <c r="C525" s="146" t="s">
        <v>192</v>
      </c>
      <c r="D525" s="147" t="s">
        <v>192</v>
      </c>
      <c r="E525" s="117" t="s">
        <v>326</v>
      </c>
      <c r="F525" s="55"/>
      <c r="G525" s="67">
        <f>+G527+G554</f>
        <v>326976.58</v>
      </c>
      <c r="H525" s="67">
        <f t="shared" ref="H525:Y525" si="134">+H527+H554</f>
        <v>274114.038</v>
      </c>
      <c r="I525" s="67">
        <f t="shared" si="134"/>
        <v>52862.542000000001</v>
      </c>
      <c r="J525" s="63">
        <f t="shared" si="134"/>
        <v>349000</v>
      </c>
      <c r="K525" s="63">
        <f t="shared" si="134"/>
        <v>349000</v>
      </c>
      <c r="L525" s="67">
        <f t="shared" si="134"/>
        <v>50000</v>
      </c>
      <c r="M525" s="63">
        <f t="shared" ref="M525:O525" si="135">+M527+M554</f>
        <v>356000</v>
      </c>
      <c r="N525" s="63">
        <f t="shared" si="135"/>
        <v>356000</v>
      </c>
      <c r="O525" s="67">
        <f t="shared" si="135"/>
        <v>50000</v>
      </c>
      <c r="P525" s="50">
        <f t="shared" si="130"/>
        <v>7000</v>
      </c>
      <c r="Q525" s="50">
        <f t="shared" si="131"/>
        <v>7000</v>
      </c>
      <c r="R525" s="50">
        <f t="shared" si="132"/>
        <v>0</v>
      </c>
      <c r="S525" s="63">
        <f t="shared" ref="S525:X525" si="136">+S527+S554</f>
        <v>356000</v>
      </c>
      <c r="T525" s="63">
        <f t="shared" si="136"/>
        <v>356000</v>
      </c>
      <c r="U525" s="67">
        <f t="shared" si="136"/>
        <v>50000</v>
      </c>
      <c r="V525" s="63">
        <f t="shared" si="136"/>
        <v>356000</v>
      </c>
      <c r="W525" s="63">
        <f t="shared" si="136"/>
        <v>356000</v>
      </c>
      <c r="X525" s="67">
        <f t="shared" si="136"/>
        <v>50000</v>
      </c>
      <c r="Y525" s="67">
        <f t="shared" si="134"/>
        <v>0</v>
      </c>
    </row>
    <row r="526" spans="1:25" ht="12.75" customHeight="1" x14ac:dyDescent="0.15">
      <c r="A526" s="72"/>
      <c r="B526" s="44"/>
      <c r="C526" s="44"/>
      <c r="D526" s="54"/>
      <c r="E526" s="73" t="s">
        <v>5</v>
      </c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0">
        <f t="shared" si="130"/>
        <v>0</v>
      </c>
      <c r="Q526" s="50">
        <f t="shared" si="131"/>
        <v>0</v>
      </c>
      <c r="R526" s="50">
        <f t="shared" si="132"/>
        <v>0</v>
      </c>
      <c r="S526" s="54"/>
      <c r="T526" s="54"/>
      <c r="U526" s="54"/>
      <c r="V526" s="54"/>
      <c r="W526" s="54"/>
      <c r="X526" s="54"/>
      <c r="Y526" s="75"/>
    </row>
    <row r="527" spans="1:25" s="96" customFormat="1" ht="46.5" customHeight="1" x14ac:dyDescent="0.15">
      <c r="A527" s="144" t="s">
        <v>327</v>
      </c>
      <c r="B527" s="146" t="s">
        <v>325</v>
      </c>
      <c r="C527" s="146" t="s">
        <v>195</v>
      </c>
      <c r="D527" s="147" t="s">
        <v>192</v>
      </c>
      <c r="E527" s="117" t="s">
        <v>328</v>
      </c>
      <c r="F527" s="55"/>
      <c r="G527" s="67">
        <f>+G529</f>
        <v>275487.53000000003</v>
      </c>
      <c r="H527" s="67">
        <f t="shared" ref="H527:Y527" si="137">+H529</f>
        <v>222624.98800000001</v>
      </c>
      <c r="I527" s="67">
        <f t="shared" si="137"/>
        <v>52862.542000000001</v>
      </c>
      <c r="J527" s="67">
        <f t="shared" si="137"/>
        <v>277000</v>
      </c>
      <c r="K527" s="67">
        <f t="shared" si="137"/>
        <v>277000</v>
      </c>
      <c r="L527" s="67">
        <f t="shared" si="137"/>
        <v>50000</v>
      </c>
      <c r="M527" s="67">
        <f t="shared" ref="M527:O527" si="138">+M529</f>
        <v>280000</v>
      </c>
      <c r="N527" s="67">
        <f t="shared" si="138"/>
        <v>280000</v>
      </c>
      <c r="O527" s="67">
        <f t="shared" si="138"/>
        <v>50000</v>
      </c>
      <c r="P527" s="50">
        <f t="shared" si="130"/>
        <v>3000</v>
      </c>
      <c r="Q527" s="50">
        <f t="shared" si="131"/>
        <v>3000</v>
      </c>
      <c r="R527" s="50">
        <f t="shared" si="132"/>
        <v>0</v>
      </c>
      <c r="S527" s="67">
        <f t="shared" si="137"/>
        <v>280000</v>
      </c>
      <c r="T527" s="67">
        <f t="shared" si="137"/>
        <v>280000</v>
      </c>
      <c r="U527" s="67">
        <f t="shared" si="137"/>
        <v>50000</v>
      </c>
      <c r="V527" s="67">
        <f t="shared" si="137"/>
        <v>280000</v>
      </c>
      <c r="W527" s="67">
        <f t="shared" si="137"/>
        <v>280000</v>
      </c>
      <c r="X527" s="67">
        <f t="shared" si="137"/>
        <v>50000</v>
      </c>
      <c r="Y527" s="67">
        <f t="shared" si="137"/>
        <v>0</v>
      </c>
    </row>
    <row r="528" spans="1:25" ht="12.75" customHeight="1" x14ac:dyDescent="0.15">
      <c r="A528" s="72"/>
      <c r="B528" s="44"/>
      <c r="C528" s="44"/>
      <c r="D528" s="54"/>
      <c r="E528" s="73" t="s">
        <v>197</v>
      </c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0">
        <f t="shared" si="130"/>
        <v>0</v>
      </c>
      <c r="Q528" s="50">
        <f t="shared" si="131"/>
        <v>0</v>
      </c>
      <c r="R528" s="50">
        <f t="shared" si="132"/>
        <v>0</v>
      </c>
      <c r="S528" s="54"/>
      <c r="T528" s="54"/>
      <c r="U528" s="54"/>
      <c r="V528" s="54"/>
      <c r="W528" s="54"/>
      <c r="X528" s="54"/>
      <c r="Y528" s="75"/>
    </row>
    <row r="529" spans="1:25" ht="12.75" customHeight="1" x14ac:dyDescent="0.15">
      <c r="A529" s="72" t="s">
        <v>329</v>
      </c>
      <c r="B529" s="44" t="s">
        <v>325</v>
      </c>
      <c r="C529" s="44" t="s">
        <v>195</v>
      </c>
      <c r="D529" s="44" t="s">
        <v>195</v>
      </c>
      <c r="E529" s="73" t="s">
        <v>330</v>
      </c>
      <c r="F529" s="54"/>
      <c r="G529" s="62">
        <f>+G534+G537</f>
        <v>275487.53000000003</v>
      </c>
      <c r="H529" s="62">
        <f t="shared" ref="H529:Y529" si="139">+H534+H537</f>
        <v>222624.98800000001</v>
      </c>
      <c r="I529" s="62">
        <f t="shared" si="139"/>
        <v>52862.542000000001</v>
      </c>
      <c r="J529" s="62">
        <f t="shared" si="139"/>
        <v>277000</v>
      </c>
      <c r="K529" s="62">
        <f t="shared" si="139"/>
        <v>277000</v>
      </c>
      <c r="L529" s="62">
        <f t="shared" si="139"/>
        <v>50000</v>
      </c>
      <c r="M529" s="62">
        <f t="shared" ref="M529:O529" si="140">+M534+M537</f>
        <v>280000</v>
      </c>
      <c r="N529" s="62">
        <f t="shared" si="140"/>
        <v>280000</v>
      </c>
      <c r="O529" s="62">
        <f t="shared" si="140"/>
        <v>50000</v>
      </c>
      <c r="P529" s="50">
        <f t="shared" si="130"/>
        <v>3000</v>
      </c>
      <c r="Q529" s="50">
        <f t="shared" si="131"/>
        <v>3000</v>
      </c>
      <c r="R529" s="50">
        <f t="shared" si="132"/>
        <v>0</v>
      </c>
      <c r="S529" s="62">
        <f t="shared" si="139"/>
        <v>280000</v>
      </c>
      <c r="T529" s="62">
        <f t="shared" si="139"/>
        <v>280000</v>
      </c>
      <c r="U529" s="62">
        <f t="shared" si="139"/>
        <v>50000</v>
      </c>
      <c r="V529" s="62">
        <f t="shared" si="139"/>
        <v>280000</v>
      </c>
      <c r="W529" s="62">
        <f t="shared" si="139"/>
        <v>280000</v>
      </c>
      <c r="X529" s="62">
        <f t="shared" si="139"/>
        <v>50000</v>
      </c>
      <c r="Y529" s="62">
        <f t="shared" si="139"/>
        <v>0</v>
      </c>
    </row>
    <row r="530" spans="1:25" ht="12.75" customHeight="1" x14ac:dyDescent="0.15">
      <c r="A530" s="72"/>
      <c r="B530" s="44"/>
      <c r="C530" s="44"/>
      <c r="D530" s="54"/>
      <c r="E530" s="73" t="s">
        <v>5</v>
      </c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0">
        <f t="shared" si="130"/>
        <v>0</v>
      </c>
      <c r="Q530" s="50">
        <f t="shared" si="131"/>
        <v>0</v>
      </c>
      <c r="R530" s="50">
        <f t="shared" si="132"/>
        <v>0</v>
      </c>
      <c r="S530" s="54"/>
      <c r="T530" s="54"/>
      <c r="U530" s="54"/>
      <c r="V530" s="54"/>
      <c r="W530" s="54"/>
      <c r="X530" s="54"/>
      <c r="Y530" s="75"/>
    </row>
    <row r="531" spans="1:25" s="96" customFormat="1" ht="46.5" customHeight="1" x14ac:dyDescent="0.15">
      <c r="A531" s="144"/>
      <c r="B531" s="146"/>
      <c r="C531" s="146"/>
      <c r="D531" s="147"/>
      <c r="E531" s="117" t="s">
        <v>609</v>
      </c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0">
        <f t="shared" si="130"/>
        <v>0</v>
      </c>
      <c r="Q531" s="50">
        <f t="shared" si="131"/>
        <v>0</v>
      </c>
      <c r="R531" s="50">
        <f t="shared" si="132"/>
        <v>0</v>
      </c>
      <c r="S531" s="55"/>
      <c r="T531" s="55"/>
      <c r="U531" s="55"/>
      <c r="V531" s="55"/>
      <c r="W531" s="55"/>
      <c r="X531" s="55"/>
      <c r="Y531" s="95"/>
    </row>
    <row r="532" spans="1:25" ht="12.75" customHeight="1" x14ac:dyDescent="0.15">
      <c r="A532" s="72"/>
      <c r="B532" s="44"/>
      <c r="C532" s="44"/>
      <c r="D532" s="54"/>
      <c r="E532" s="73" t="s">
        <v>402</v>
      </c>
      <c r="F532" s="44" t="s">
        <v>403</v>
      </c>
      <c r="G532" s="44"/>
      <c r="H532" s="44"/>
      <c r="I532" s="44"/>
      <c r="J532" s="44"/>
      <c r="K532" s="44"/>
      <c r="L532" s="44"/>
      <c r="M532" s="44"/>
      <c r="N532" s="44"/>
      <c r="O532" s="44"/>
      <c r="P532" s="50">
        <f t="shared" si="130"/>
        <v>0</v>
      </c>
      <c r="Q532" s="50">
        <f t="shared" si="131"/>
        <v>0</v>
      </c>
      <c r="R532" s="50">
        <f t="shared" si="132"/>
        <v>0</v>
      </c>
      <c r="S532" s="44"/>
      <c r="T532" s="44"/>
      <c r="U532" s="44"/>
      <c r="V532" s="44"/>
      <c r="W532" s="44"/>
      <c r="X532" s="44"/>
      <c r="Y532" s="75"/>
    </row>
    <row r="533" spans="1:25" ht="12.75" customHeight="1" x14ac:dyDescent="0.15">
      <c r="A533" s="72"/>
      <c r="B533" s="44"/>
      <c r="C533" s="44"/>
      <c r="D533" s="54"/>
      <c r="E533" s="73" t="s">
        <v>416</v>
      </c>
      <c r="F533" s="44" t="s">
        <v>417</v>
      </c>
      <c r="G533" s="44"/>
      <c r="H533" s="44"/>
      <c r="I533" s="44"/>
      <c r="J533" s="44"/>
      <c r="K533" s="44"/>
      <c r="L533" s="44"/>
      <c r="M533" s="44"/>
      <c r="N533" s="44"/>
      <c r="O533" s="44"/>
      <c r="P533" s="50">
        <f t="shared" si="130"/>
        <v>0</v>
      </c>
      <c r="Q533" s="50">
        <f t="shared" si="131"/>
        <v>0</v>
      </c>
      <c r="R533" s="50">
        <f t="shared" si="132"/>
        <v>0</v>
      </c>
      <c r="S533" s="44"/>
      <c r="T533" s="44"/>
      <c r="U533" s="44"/>
      <c r="V533" s="44"/>
      <c r="W533" s="44"/>
      <c r="X533" s="44"/>
      <c r="Y533" s="75"/>
    </row>
    <row r="534" spans="1:25" ht="12.75" customHeight="1" x14ac:dyDescent="0.15">
      <c r="A534" s="72"/>
      <c r="B534" s="44"/>
      <c r="C534" s="44"/>
      <c r="D534" s="54"/>
      <c r="E534" s="73" t="s">
        <v>420</v>
      </c>
      <c r="F534" s="44" t="s">
        <v>421</v>
      </c>
      <c r="G534" s="44">
        <f>+H534+I534</f>
        <v>222624.98800000001</v>
      </c>
      <c r="H534" s="44">
        <v>222624.98800000001</v>
      </c>
      <c r="I534" s="44"/>
      <c r="J534" s="106">
        <f>+K534+L534</f>
        <v>277000</v>
      </c>
      <c r="K534" s="106">
        <v>277000</v>
      </c>
      <c r="L534" s="106"/>
      <c r="M534" s="106">
        <f>+N534+O534</f>
        <v>280000</v>
      </c>
      <c r="N534" s="106">
        <v>280000</v>
      </c>
      <c r="O534" s="106"/>
      <c r="P534" s="50">
        <f t="shared" si="130"/>
        <v>3000</v>
      </c>
      <c r="Q534" s="50">
        <f t="shared" si="131"/>
        <v>3000</v>
      </c>
      <c r="R534" s="50">
        <f t="shared" si="132"/>
        <v>0</v>
      </c>
      <c r="S534" s="106">
        <f>+T534+U534</f>
        <v>280000</v>
      </c>
      <c r="T534" s="106">
        <v>280000</v>
      </c>
      <c r="U534" s="106"/>
      <c r="V534" s="106">
        <f>+W534+X534</f>
        <v>280000</v>
      </c>
      <c r="W534" s="106">
        <v>280000</v>
      </c>
      <c r="X534" s="106"/>
      <c r="Y534" s="75"/>
    </row>
    <row r="535" spans="1:25" s="96" customFormat="1" ht="46.5" customHeight="1" x14ac:dyDescent="0.15">
      <c r="A535" s="144"/>
      <c r="B535" s="146"/>
      <c r="C535" s="146"/>
      <c r="D535" s="147"/>
      <c r="E535" s="117" t="s">
        <v>668</v>
      </c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0">
        <f t="shared" si="130"/>
        <v>0</v>
      </c>
      <c r="Q535" s="50">
        <f t="shared" si="131"/>
        <v>0</v>
      </c>
      <c r="R535" s="50">
        <f t="shared" si="132"/>
        <v>0</v>
      </c>
      <c r="S535" s="55"/>
      <c r="T535" s="55"/>
      <c r="U535" s="55"/>
      <c r="V535" s="55"/>
      <c r="W535" s="55"/>
      <c r="X535" s="55"/>
      <c r="Y535" s="95"/>
    </row>
    <row r="536" spans="1:25" ht="12.75" customHeight="1" x14ac:dyDescent="0.15">
      <c r="A536" s="72"/>
      <c r="B536" s="44"/>
      <c r="C536" s="44"/>
      <c r="D536" s="54"/>
      <c r="E536" s="73" t="s">
        <v>416</v>
      </c>
      <c r="F536" s="44" t="s">
        <v>417</v>
      </c>
      <c r="G536" s="44"/>
      <c r="H536" s="44"/>
      <c r="I536" s="44"/>
      <c r="J536" s="44"/>
      <c r="K536" s="44"/>
      <c r="L536" s="44"/>
      <c r="M536" s="44"/>
      <c r="N536" s="44"/>
      <c r="O536" s="44"/>
      <c r="P536" s="50">
        <f t="shared" si="130"/>
        <v>0</v>
      </c>
      <c r="Q536" s="50">
        <f t="shared" si="131"/>
        <v>0</v>
      </c>
      <c r="R536" s="50">
        <f t="shared" si="132"/>
        <v>0</v>
      </c>
      <c r="S536" s="44"/>
      <c r="T536" s="44"/>
      <c r="U536" s="44"/>
      <c r="V536" s="44"/>
      <c r="W536" s="44"/>
      <c r="X536" s="44"/>
      <c r="Y536" s="75"/>
    </row>
    <row r="537" spans="1:25" ht="12.75" customHeight="1" x14ac:dyDescent="0.15">
      <c r="A537" s="72"/>
      <c r="B537" s="44"/>
      <c r="C537" s="44"/>
      <c r="D537" s="54"/>
      <c r="E537" s="73" t="s">
        <v>445</v>
      </c>
      <c r="F537" s="44">
        <v>5112</v>
      </c>
      <c r="G537" s="44">
        <f>+H537+I537</f>
        <v>52862.542000000001</v>
      </c>
      <c r="H537" s="44"/>
      <c r="I537" s="44">
        <v>52862.542000000001</v>
      </c>
      <c r="J537" s="44"/>
      <c r="K537" s="44"/>
      <c r="L537" s="106">
        <v>50000</v>
      </c>
      <c r="M537" s="44"/>
      <c r="N537" s="44"/>
      <c r="O537" s="106">
        <v>50000</v>
      </c>
      <c r="P537" s="50">
        <f t="shared" si="130"/>
        <v>0</v>
      </c>
      <c r="Q537" s="50">
        <f t="shared" si="131"/>
        <v>0</v>
      </c>
      <c r="R537" s="50">
        <f t="shared" si="132"/>
        <v>0</v>
      </c>
      <c r="S537" s="44"/>
      <c r="T537" s="44"/>
      <c r="U537" s="106">
        <v>50000</v>
      </c>
      <c r="V537" s="44"/>
      <c r="W537" s="44"/>
      <c r="X537" s="106">
        <v>50000</v>
      </c>
      <c r="Y537" s="75"/>
    </row>
    <row r="538" spans="1:25" s="96" customFormat="1" ht="46.5" customHeight="1" x14ac:dyDescent="0.15">
      <c r="A538" s="144"/>
      <c r="B538" s="146"/>
      <c r="C538" s="146"/>
      <c r="D538" s="147"/>
      <c r="E538" s="117" t="s">
        <v>610</v>
      </c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0">
        <f t="shared" si="130"/>
        <v>0</v>
      </c>
      <c r="Q538" s="50">
        <f t="shared" si="131"/>
        <v>0</v>
      </c>
      <c r="R538" s="50">
        <f t="shared" si="132"/>
        <v>0</v>
      </c>
      <c r="S538" s="55"/>
      <c r="T538" s="55"/>
      <c r="U538" s="55"/>
      <c r="V538" s="55"/>
      <c r="W538" s="55"/>
      <c r="X538" s="55"/>
      <c r="Y538" s="95"/>
    </row>
    <row r="539" spans="1:25" ht="12.75" customHeight="1" x14ac:dyDescent="0.15">
      <c r="A539" s="72"/>
      <c r="B539" s="44"/>
      <c r="C539" s="44"/>
      <c r="D539" s="54"/>
      <c r="E539" s="73" t="s">
        <v>420</v>
      </c>
      <c r="F539" s="44" t="s">
        <v>421</v>
      </c>
      <c r="G539" s="44"/>
      <c r="H539" s="44"/>
      <c r="I539" s="44"/>
      <c r="J539" s="44"/>
      <c r="K539" s="44"/>
      <c r="L539" s="44"/>
      <c r="M539" s="44"/>
      <c r="N539" s="44"/>
      <c r="O539" s="44"/>
      <c r="P539" s="50">
        <f t="shared" si="130"/>
        <v>0</v>
      </c>
      <c r="Q539" s="50">
        <f t="shared" si="131"/>
        <v>0</v>
      </c>
      <c r="R539" s="50">
        <f t="shared" si="132"/>
        <v>0</v>
      </c>
      <c r="S539" s="44"/>
      <c r="T539" s="44"/>
      <c r="U539" s="44"/>
      <c r="V539" s="44"/>
      <c r="W539" s="44"/>
      <c r="X539" s="44"/>
      <c r="Y539" s="75"/>
    </row>
    <row r="540" spans="1:25" ht="12.75" customHeight="1" x14ac:dyDescent="0.15">
      <c r="A540" s="72" t="s">
        <v>331</v>
      </c>
      <c r="B540" s="44" t="s">
        <v>325</v>
      </c>
      <c r="C540" s="44" t="s">
        <v>195</v>
      </c>
      <c r="D540" s="44" t="s">
        <v>219</v>
      </c>
      <c r="E540" s="73" t="s">
        <v>332</v>
      </c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0">
        <f t="shared" si="130"/>
        <v>0</v>
      </c>
      <c r="Q540" s="50">
        <f t="shared" si="131"/>
        <v>0</v>
      </c>
      <c r="R540" s="50">
        <f t="shared" si="132"/>
        <v>0</v>
      </c>
      <c r="S540" s="54"/>
      <c r="T540" s="54"/>
      <c r="U540" s="54"/>
      <c r="V540" s="54"/>
      <c r="W540" s="54"/>
      <c r="X540" s="54"/>
      <c r="Y540" s="75"/>
    </row>
    <row r="541" spans="1:25" ht="12.75" customHeight="1" x14ac:dyDescent="0.15">
      <c r="A541" s="72"/>
      <c r="B541" s="44"/>
      <c r="C541" s="44"/>
      <c r="D541" s="54"/>
      <c r="E541" s="73" t="s">
        <v>5</v>
      </c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0">
        <f t="shared" si="130"/>
        <v>0</v>
      </c>
      <c r="Q541" s="50">
        <f t="shared" si="131"/>
        <v>0</v>
      </c>
      <c r="R541" s="50">
        <f t="shared" si="132"/>
        <v>0</v>
      </c>
      <c r="S541" s="54"/>
      <c r="T541" s="54"/>
      <c r="U541" s="54"/>
      <c r="V541" s="54"/>
      <c r="W541" s="54"/>
      <c r="X541" s="54"/>
      <c r="Y541" s="75"/>
    </row>
    <row r="542" spans="1:25" s="96" customFormat="1" ht="46.5" customHeight="1" x14ac:dyDescent="0.15">
      <c r="A542" s="144"/>
      <c r="B542" s="146"/>
      <c r="C542" s="146"/>
      <c r="D542" s="147"/>
      <c r="E542" s="117" t="s">
        <v>611</v>
      </c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0">
        <f t="shared" si="130"/>
        <v>0</v>
      </c>
      <c r="Q542" s="50">
        <f t="shared" si="131"/>
        <v>0</v>
      </c>
      <c r="R542" s="50">
        <f t="shared" si="132"/>
        <v>0</v>
      </c>
      <c r="S542" s="55"/>
      <c r="T542" s="55"/>
      <c r="U542" s="55"/>
      <c r="V542" s="55"/>
      <c r="W542" s="55"/>
      <c r="X542" s="55"/>
      <c r="Y542" s="95"/>
    </row>
    <row r="543" spans="1:25" ht="12.75" customHeight="1" x14ac:dyDescent="0.15">
      <c r="A543" s="72"/>
      <c r="B543" s="44"/>
      <c r="C543" s="44"/>
      <c r="D543" s="54"/>
      <c r="E543" s="73" t="s">
        <v>420</v>
      </c>
      <c r="F543" s="44" t="s">
        <v>421</v>
      </c>
      <c r="G543" s="44"/>
      <c r="H543" s="44"/>
      <c r="I543" s="44"/>
      <c r="J543" s="44"/>
      <c r="K543" s="44"/>
      <c r="L543" s="44"/>
      <c r="M543" s="44"/>
      <c r="N543" s="44"/>
      <c r="O543" s="44"/>
      <c r="P543" s="50">
        <f t="shared" si="130"/>
        <v>0</v>
      </c>
      <c r="Q543" s="50">
        <f t="shared" si="131"/>
        <v>0</v>
      </c>
      <c r="R543" s="50">
        <f t="shared" si="132"/>
        <v>0</v>
      </c>
      <c r="S543" s="44"/>
      <c r="T543" s="44"/>
      <c r="U543" s="44"/>
      <c r="V543" s="44"/>
      <c r="W543" s="44"/>
      <c r="X543" s="44"/>
      <c r="Y543" s="75"/>
    </row>
    <row r="544" spans="1:25" s="96" customFormat="1" ht="46.5" customHeight="1" x14ac:dyDescent="0.15">
      <c r="A544" s="144" t="s">
        <v>333</v>
      </c>
      <c r="B544" s="146" t="s">
        <v>325</v>
      </c>
      <c r="C544" s="146" t="s">
        <v>219</v>
      </c>
      <c r="D544" s="147" t="s">
        <v>192</v>
      </c>
      <c r="E544" s="117" t="s">
        <v>334</v>
      </c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0">
        <f t="shared" si="130"/>
        <v>0</v>
      </c>
      <c r="Q544" s="50">
        <f t="shared" si="131"/>
        <v>0</v>
      </c>
      <c r="R544" s="50">
        <f t="shared" si="132"/>
        <v>0</v>
      </c>
      <c r="S544" s="55"/>
      <c r="T544" s="55"/>
      <c r="U544" s="55"/>
      <c r="V544" s="55"/>
      <c r="W544" s="55"/>
      <c r="X544" s="55"/>
      <c r="Y544" s="95"/>
    </row>
    <row r="545" spans="1:25" ht="12.75" customHeight="1" x14ac:dyDescent="0.15">
      <c r="A545" s="72"/>
      <c r="B545" s="44"/>
      <c r="C545" s="44"/>
      <c r="D545" s="54"/>
      <c r="E545" s="73" t="s">
        <v>197</v>
      </c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0">
        <f t="shared" si="130"/>
        <v>0</v>
      </c>
      <c r="Q545" s="50">
        <f t="shared" si="131"/>
        <v>0</v>
      </c>
      <c r="R545" s="50">
        <f t="shared" si="132"/>
        <v>0</v>
      </c>
      <c r="S545" s="54"/>
      <c r="T545" s="54"/>
      <c r="U545" s="54"/>
      <c r="V545" s="54"/>
      <c r="W545" s="54"/>
      <c r="X545" s="54"/>
      <c r="Y545" s="75"/>
    </row>
    <row r="546" spans="1:25" ht="12.75" customHeight="1" x14ac:dyDescent="0.15">
      <c r="A546" s="72" t="s">
        <v>335</v>
      </c>
      <c r="B546" s="44" t="s">
        <v>325</v>
      </c>
      <c r="C546" s="44" t="s">
        <v>219</v>
      </c>
      <c r="D546" s="44" t="s">
        <v>195</v>
      </c>
      <c r="E546" s="73" t="s">
        <v>336</v>
      </c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0">
        <f t="shared" si="130"/>
        <v>0</v>
      </c>
      <c r="Q546" s="50">
        <f t="shared" si="131"/>
        <v>0</v>
      </c>
      <c r="R546" s="50">
        <f t="shared" si="132"/>
        <v>0</v>
      </c>
      <c r="S546" s="54"/>
      <c r="T546" s="54"/>
      <c r="U546" s="54"/>
      <c r="V546" s="54"/>
      <c r="W546" s="54"/>
      <c r="X546" s="54"/>
      <c r="Y546" s="75"/>
    </row>
    <row r="547" spans="1:25" ht="12.75" customHeight="1" x14ac:dyDescent="0.15">
      <c r="A547" s="72"/>
      <c r="B547" s="44"/>
      <c r="C547" s="44"/>
      <c r="D547" s="54"/>
      <c r="E547" s="73" t="s">
        <v>5</v>
      </c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0">
        <f t="shared" si="130"/>
        <v>0</v>
      </c>
      <c r="Q547" s="50">
        <f t="shared" si="131"/>
        <v>0</v>
      </c>
      <c r="R547" s="50">
        <f t="shared" si="132"/>
        <v>0</v>
      </c>
      <c r="S547" s="54"/>
      <c r="T547" s="54"/>
      <c r="U547" s="54"/>
      <c r="V547" s="54"/>
      <c r="W547" s="54"/>
      <c r="X547" s="54"/>
      <c r="Y547" s="75"/>
    </row>
    <row r="548" spans="1:25" s="96" customFormat="1" ht="46.5" customHeight="1" x14ac:dyDescent="0.15">
      <c r="A548" s="144"/>
      <c r="B548" s="146"/>
      <c r="C548" s="146"/>
      <c r="D548" s="147"/>
      <c r="E548" s="117" t="s">
        <v>611</v>
      </c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0">
        <f t="shared" si="130"/>
        <v>0</v>
      </c>
      <c r="Q548" s="50">
        <f t="shared" si="131"/>
        <v>0</v>
      </c>
      <c r="R548" s="50">
        <f t="shared" si="132"/>
        <v>0</v>
      </c>
      <c r="S548" s="55"/>
      <c r="T548" s="55"/>
      <c r="U548" s="55"/>
      <c r="V548" s="55"/>
      <c r="W548" s="55"/>
      <c r="X548" s="55"/>
      <c r="Y548" s="95"/>
    </row>
    <row r="549" spans="1:25" ht="12.75" customHeight="1" x14ac:dyDescent="0.15">
      <c r="A549" s="72"/>
      <c r="B549" s="44"/>
      <c r="C549" s="44"/>
      <c r="D549" s="54"/>
      <c r="E549" s="73" t="s">
        <v>420</v>
      </c>
      <c r="F549" s="44" t="s">
        <v>421</v>
      </c>
      <c r="G549" s="44"/>
      <c r="H549" s="44"/>
      <c r="I549" s="44"/>
      <c r="J549" s="44"/>
      <c r="K549" s="44"/>
      <c r="L549" s="44"/>
      <c r="M549" s="44"/>
      <c r="N549" s="44"/>
      <c r="O549" s="44"/>
      <c r="P549" s="50">
        <f t="shared" si="130"/>
        <v>0</v>
      </c>
      <c r="Q549" s="50">
        <f t="shared" si="131"/>
        <v>0</v>
      </c>
      <c r="R549" s="50">
        <f t="shared" si="132"/>
        <v>0</v>
      </c>
      <c r="S549" s="44"/>
      <c r="T549" s="44"/>
      <c r="U549" s="44"/>
      <c r="V549" s="44"/>
      <c r="W549" s="44"/>
      <c r="X549" s="44"/>
      <c r="Y549" s="75"/>
    </row>
    <row r="550" spans="1:25" ht="12.75" customHeight="1" x14ac:dyDescent="0.15">
      <c r="A550" s="72" t="s">
        <v>337</v>
      </c>
      <c r="B550" s="44" t="s">
        <v>325</v>
      </c>
      <c r="C550" s="44" t="s">
        <v>219</v>
      </c>
      <c r="D550" s="44" t="s">
        <v>219</v>
      </c>
      <c r="E550" s="73" t="s">
        <v>338</v>
      </c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0">
        <f t="shared" si="130"/>
        <v>0</v>
      </c>
      <c r="Q550" s="50">
        <f t="shared" si="131"/>
        <v>0</v>
      </c>
      <c r="R550" s="50">
        <f t="shared" si="132"/>
        <v>0</v>
      </c>
      <c r="S550" s="54"/>
      <c r="T550" s="54"/>
      <c r="U550" s="54"/>
      <c r="V550" s="54"/>
      <c r="W550" s="54"/>
      <c r="X550" s="54"/>
      <c r="Y550" s="75"/>
    </row>
    <row r="551" spans="1:25" ht="12.75" customHeight="1" x14ac:dyDescent="0.15">
      <c r="A551" s="72"/>
      <c r="B551" s="44"/>
      <c r="C551" s="44"/>
      <c r="D551" s="54"/>
      <c r="E551" s="73" t="s">
        <v>5</v>
      </c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0">
        <f t="shared" si="130"/>
        <v>0</v>
      </c>
      <c r="Q551" s="50">
        <f t="shared" si="131"/>
        <v>0</v>
      </c>
      <c r="R551" s="50">
        <f t="shared" si="132"/>
        <v>0</v>
      </c>
      <c r="S551" s="54"/>
      <c r="T551" s="54"/>
      <c r="U551" s="54"/>
      <c r="V551" s="54"/>
      <c r="W551" s="54"/>
      <c r="X551" s="54"/>
      <c r="Y551" s="75"/>
    </row>
    <row r="552" spans="1:25" s="96" customFormat="1" ht="46.5" customHeight="1" x14ac:dyDescent="0.15">
      <c r="A552" s="144"/>
      <c r="B552" s="146"/>
      <c r="C552" s="146"/>
      <c r="D552" s="147"/>
      <c r="E552" s="117" t="s">
        <v>611</v>
      </c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0">
        <f t="shared" si="130"/>
        <v>0</v>
      </c>
      <c r="Q552" s="50">
        <f t="shared" si="131"/>
        <v>0</v>
      </c>
      <c r="R552" s="50">
        <f t="shared" si="132"/>
        <v>0</v>
      </c>
      <c r="S552" s="55"/>
      <c r="T552" s="55"/>
      <c r="U552" s="55"/>
      <c r="V552" s="55"/>
      <c r="W552" s="55"/>
      <c r="X552" s="55"/>
      <c r="Y552" s="95"/>
    </row>
    <row r="553" spans="1:25" ht="12.75" customHeight="1" x14ac:dyDescent="0.15">
      <c r="A553" s="72"/>
      <c r="B553" s="44"/>
      <c r="C553" s="44"/>
      <c r="D553" s="54"/>
      <c r="E553" s="73" t="s">
        <v>420</v>
      </c>
      <c r="F553" s="44" t="s">
        <v>421</v>
      </c>
      <c r="G553" s="44"/>
      <c r="H553" s="44"/>
      <c r="I553" s="44"/>
      <c r="J553" s="44"/>
      <c r="K553" s="44"/>
      <c r="L553" s="44"/>
      <c r="M553" s="44"/>
      <c r="N553" s="44"/>
      <c r="O553" s="44"/>
      <c r="P553" s="50">
        <f t="shared" si="130"/>
        <v>0</v>
      </c>
      <c r="Q553" s="50">
        <f t="shared" si="131"/>
        <v>0</v>
      </c>
      <c r="R553" s="50">
        <f t="shared" si="132"/>
        <v>0</v>
      </c>
      <c r="S553" s="44"/>
      <c r="T553" s="44"/>
      <c r="U553" s="44"/>
      <c r="V553" s="44"/>
      <c r="W553" s="44"/>
      <c r="X553" s="44"/>
      <c r="Y553" s="75"/>
    </row>
    <row r="554" spans="1:25" s="96" customFormat="1" ht="46.5" customHeight="1" x14ac:dyDescent="0.15">
      <c r="A554" s="144" t="s">
        <v>339</v>
      </c>
      <c r="B554" s="146" t="s">
        <v>325</v>
      </c>
      <c r="C554" s="146" t="s">
        <v>208</v>
      </c>
      <c r="D554" s="147" t="s">
        <v>192</v>
      </c>
      <c r="E554" s="117" t="s">
        <v>340</v>
      </c>
      <c r="F554" s="55"/>
      <c r="G554" s="67">
        <f>+G556</f>
        <v>51489.05</v>
      </c>
      <c r="H554" s="67">
        <f t="shared" ref="H554:Y554" si="141">+H556</f>
        <v>51489.05</v>
      </c>
      <c r="I554" s="67">
        <f t="shared" si="141"/>
        <v>0</v>
      </c>
      <c r="J554" s="67">
        <f t="shared" si="141"/>
        <v>72000</v>
      </c>
      <c r="K554" s="67">
        <f t="shared" si="141"/>
        <v>72000</v>
      </c>
      <c r="L554" s="67">
        <f t="shared" si="141"/>
        <v>0</v>
      </c>
      <c r="M554" s="67">
        <f t="shared" ref="M554:O554" si="142">+M556</f>
        <v>76000</v>
      </c>
      <c r="N554" s="67">
        <f t="shared" si="142"/>
        <v>76000</v>
      </c>
      <c r="O554" s="67">
        <f t="shared" si="142"/>
        <v>0</v>
      </c>
      <c r="P554" s="50">
        <f t="shared" si="130"/>
        <v>4000</v>
      </c>
      <c r="Q554" s="50">
        <f t="shared" si="131"/>
        <v>4000</v>
      </c>
      <c r="R554" s="50">
        <f t="shared" si="132"/>
        <v>0</v>
      </c>
      <c r="S554" s="67">
        <f t="shared" ref="S554:X554" si="143">+S556</f>
        <v>76000</v>
      </c>
      <c r="T554" s="67">
        <f t="shared" si="143"/>
        <v>76000</v>
      </c>
      <c r="U554" s="67">
        <f t="shared" si="143"/>
        <v>0</v>
      </c>
      <c r="V554" s="67">
        <f t="shared" si="143"/>
        <v>76000</v>
      </c>
      <c r="W554" s="67">
        <f t="shared" si="143"/>
        <v>76000</v>
      </c>
      <c r="X554" s="67">
        <f t="shared" si="143"/>
        <v>0</v>
      </c>
      <c r="Y554" s="67">
        <f t="shared" si="141"/>
        <v>0</v>
      </c>
    </row>
    <row r="555" spans="1:25" ht="12.75" customHeight="1" x14ac:dyDescent="0.15">
      <c r="A555" s="72"/>
      <c r="B555" s="44"/>
      <c r="C555" s="44"/>
      <c r="D555" s="54"/>
      <c r="E555" s="73" t="s">
        <v>197</v>
      </c>
      <c r="F555" s="54"/>
      <c r="G555" s="52"/>
      <c r="H555" s="52"/>
      <c r="I555" s="54"/>
      <c r="J555" s="54"/>
      <c r="K555" s="54"/>
      <c r="L555" s="54"/>
      <c r="M555" s="54"/>
      <c r="N555" s="54"/>
      <c r="O555" s="54"/>
      <c r="P555" s="50">
        <f t="shared" si="130"/>
        <v>0</v>
      </c>
      <c r="Q555" s="50">
        <f t="shared" si="131"/>
        <v>0</v>
      </c>
      <c r="R555" s="50">
        <f t="shared" si="132"/>
        <v>0</v>
      </c>
      <c r="S555" s="54"/>
      <c r="T555" s="54"/>
      <c r="U555" s="54"/>
      <c r="V555" s="54"/>
      <c r="W555" s="54"/>
      <c r="X555" s="54"/>
      <c r="Y555" s="75"/>
    </row>
    <row r="556" spans="1:25" ht="12.75" customHeight="1" x14ac:dyDescent="0.15">
      <c r="A556" s="72" t="s">
        <v>341</v>
      </c>
      <c r="B556" s="44" t="s">
        <v>325</v>
      </c>
      <c r="C556" s="44" t="s">
        <v>208</v>
      </c>
      <c r="D556" s="44" t="s">
        <v>195</v>
      </c>
      <c r="E556" s="73" t="s">
        <v>342</v>
      </c>
      <c r="F556" s="54"/>
      <c r="G556" s="62">
        <f t="shared" ref="G556:J556" si="144">+G559+G560</f>
        <v>51489.05</v>
      </c>
      <c r="H556" s="62">
        <f t="shared" si="144"/>
        <v>51489.05</v>
      </c>
      <c r="I556" s="62">
        <f t="shared" si="144"/>
        <v>0</v>
      </c>
      <c r="J556" s="62">
        <f t="shared" si="144"/>
        <v>72000</v>
      </c>
      <c r="K556" s="62">
        <f>+K559+K560</f>
        <v>72000</v>
      </c>
      <c r="L556" s="62">
        <f t="shared" ref="L556:M556" si="145">+L559+L560</f>
        <v>0</v>
      </c>
      <c r="M556" s="62">
        <f t="shared" si="145"/>
        <v>76000</v>
      </c>
      <c r="N556" s="62">
        <f>+N559+N560</f>
        <v>76000</v>
      </c>
      <c r="O556" s="62">
        <f t="shared" ref="O556" si="146">+O559+O560</f>
        <v>0</v>
      </c>
      <c r="P556" s="50">
        <f t="shared" si="130"/>
        <v>4000</v>
      </c>
      <c r="Q556" s="50">
        <f t="shared" si="131"/>
        <v>4000</v>
      </c>
      <c r="R556" s="50">
        <f t="shared" si="132"/>
        <v>0</v>
      </c>
      <c r="S556" s="62">
        <f t="shared" ref="S556" si="147">+S559+S560</f>
        <v>76000</v>
      </c>
      <c r="T556" s="62">
        <f>+T559+T560</f>
        <v>76000</v>
      </c>
      <c r="U556" s="62">
        <f t="shared" ref="U556:V556" si="148">+U559+U560</f>
        <v>0</v>
      </c>
      <c r="V556" s="62">
        <f t="shared" si="148"/>
        <v>76000</v>
      </c>
      <c r="W556" s="62">
        <f>+W559+W560</f>
        <v>76000</v>
      </c>
      <c r="X556" s="62">
        <f t="shared" ref="X556" si="149">+X559+X560</f>
        <v>0</v>
      </c>
      <c r="Y556" s="75"/>
    </row>
    <row r="557" spans="1:25" ht="12.75" customHeight="1" x14ac:dyDescent="0.15">
      <c r="A557" s="72"/>
      <c r="B557" s="44"/>
      <c r="C557" s="44"/>
      <c r="D557" s="54"/>
      <c r="E557" s="73" t="s">
        <v>5</v>
      </c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0">
        <f t="shared" si="130"/>
        <v>0</v>
      </c>
      <c r="Q557" s="50">
        <f t="shared" si="131"/>
        <v>0</v>
      </c>
      <c r="R557" s="50">
        <f t="shared" si="132"/>
        <v>0</v>
      </c>
      <c r="S557" s="54"/>
      <c r="T557" s="54"/>
      <c r="U557" s="54"/>
      <c r="V557" s="54"/>
      <c r="W557" s="54"/>
      <c r="X557" s="54"/>
      <c r="Y557" s="75"/>
    </row>
    <row r="558" spans="1:25" s="96" customFormat="1" ht="46.5" customHeight="1" x14ac:dyDescent="0.15">
      <c r="A558" s="144"/>
      <c r="B558" s="146"/>
      <c r="C558" s="146"/>
      <c r="D558" s="147"/>
      <c r="E558" s="117" t="s">
        <v>612</v>
      </c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0">
        <f t="shared" si="130"/>
        <v>0</v>
      </c>
      <c r="Q558" s="50">
        <f t="shared" si="131"/>
        <v>0</v>
      </c>
      <c r="R558" s="50">
        <f t="shared" si="132"/>
        <v>0</v>
      </c>
      <c r="S558" s="55"/>
      <c r="T558" s="55"/>
      <c r="U558" s="55"/>
      <c r="V558" s="55"/>
      <c r="W558" s="55"/>
      <c r="X558" s="55"/>
      <c r="Y558" s="95"/>
    </row>
    <row r="559" spans="1:25" ht="12.75" customHeight="1" x14ac:dyDescent="0.15">
      <c r="A559" s="72"/>
      <c r="B559" s="44"/>
      <c r="C559" s="44"/>
      <c r="D559" s="54"/>
      <c r="E559" s="73" t="s">
        <v>420</v>
      </c>
      <c r="F559" s="44" t="s">
        <v>421</v>
      </c>
      <c r="G559" s="109">
        <f>+H559+I559</f>
        <v>46477.75</v>
      </c>
      <c r="H559" s="107">
        <v>46477.75</v>
      </c>
      <c r="I559" s="44"/>
      <c r="J559" s="47">
        <f>+K559+L559</f>
        <v>66988.7</v>
      </c>
      <c r="K559" s="47">
        <v>66988.7</v>
      </c>
      <c r="L559" s="44"/>
      <c r="M559" s="47">
        <f>+N559+O559</f>
        <v>70988.7</v>
      </c>
      <c r="N559" s="47">
        <v>70988.7</v>
      </c>
      <c r="O559" s="44"/>
      <c r="P559" s="50">
        <f t="shared" si="130"/>
        <v>4000</v>
      </c>
      <c r="Q559" s="50">
        <f t="shared" si="131"/>
        <v>4000</v>
      </c>
      <c r="R559" s="50">
        <f t="shared" si="132"/>
        <v>0</v>
      </c>
      <c r="S559" s="47">
        <f>+T559+U559</f>
        <v>70988.7</v>
      </c>
      <c r="T559" s="47">
        <v>70988.7</v>
      </c>
      <c r="U559" s="44"/>
      <c r="V559" s="47">
        <f>+W559+X559</f>
        <v>70988.7</v>
      </c>
      <c r="W559" s="47">
        <v>70988.7</v>
      </c>
      <c r="X559" s="44"/>
      <c r="Y559" s="75"/>
    </row>
    <row r="560" spans="1:25" ht="12.75" customHeight="1" x14ac:dyDescent="0.15">
      <c r="A560" s="72"/>
      <c r="B560" s="44"/>
      <c r="C560" s="44"/>
      <c r="D560" s="54"/>
      <c r="E560" s="73" t="s">
        <v>424</v>
      </c>
      <c r="F560" s="44" t="s">
        <v>425</v>
      </c>
      <c r="G560" s="109">
        <f>+H560+I560</f>
        <v>5011.3</v>
      </c>
      <c r="H560" s="107">
        <v>5011.3</v>
      </c>
      <c r="I560" s="44"/>
      <c r="J560" s="47">
        <f>+K560+L560</f>
        <v>5011.3</v>
      </c>
      <c r="K560" s="47">
        <v>5011.3</v>
      </c>
      <c r="L560" s="44"/>
      <c r="M560" s="47">
        <f>+N560+O560</f>
        <v>5011.3</v>
      </c>
      <c r="N560" s="47">
        <v>5011.3</v>
      </c>
      <c r="O560" s="44"/>
      <c r="P560" s="50">
        <f t="shared" si="130"/>
        <v>0</v>
      </c>
      <c r="Q560" s="50">
        <f t="shared" si="131"/>
        <v>0</v>
      </c>
      <c r="R560" s="50">
        <f t="shared" si="132"/>
        <v>0</v>
      </c>
      <c r="S560" s="47">
        <f>+T560+U560</f>
        <v>5011.3</v>
      </c>
      <c r="T560" s="47">
        <v>5011.3</v>
      </c>
      <c r="U560" s="44"/>
      <c r="V560" s="47">
        <f>+W560+X560</f>
        <v>5011.3</v>
      </c>
      <c r="W560" s="47">
        <v>5011.3</v>
      </c>
      <c r="X560" s="44"/>
      <c r="Y560" s="75"/>
    </row>
    <row r="561" spans="1:25" s="96" customFormat="1" ht="46.5" customHeight="1" x14ac:dyDescent="0.15">
      <c r="A561" s="144"/>
      <c r="B561" s="146"/>
      <c r="C561" s="146"/>
      <c r="D561" s="147"/>
      <c r="E561" s="117" t="s">
        <v>613</v>
      </c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0">
        <f t="shared" si="130"/>
        <v>0</v>
      </c>
      <c r="Q561" s="50">
        <f t="shared" si="131"/>
        <v>0</v>
      </c>
      <c r="R561" s="50">
        <f t="shared" si="132"/>
        <v>0</v>
      </c>
      <c r="S561" s="55"/>
      <c r="T561" s="55"/>
      <c r="U561" s="55"/>
      <c r="V561" s="55"/>
      <c r="W561" s="55"/>
      <c r="X561" s="55"/>
      <c r="Y561" s="95"/>
    </row>
    <row r="562" spans="1:25" ht="12.75" customHeight="1" x14ac:dyDescent="0.15">
      <c r="A562" s="72"/>
      <c r="B562" s="44"/>
      <c r="C562" s="44"/>
      <c r="D562" s="54"/>
      <c r="E562" s="73" t="s">
        <v>452</v>
      </c>
      <c r="F562" s="44" t="s">
        <v>453</v>
      </c>
      <c r="G562" s="44"/>
      <c r="H562" s="44"/>
      <c r="I562" s="44"/>
      <c r="J562" s="44"/>
      <c r="K562" s="44"/>
      <c r="L562" s="44"/>
      <c r="M562" s="44"/>
      <c r="N562" s="44"/>
      <c r="O562" s="44"/>
      <c r="P562" s="50">
        <f t="shared" si="130"/>
        <v>0</v>
      </c>
      <c r="Q562" s="50">
        <f t="shared" si="131"/>
        <v>0</v>
      </c>
      <c r="R562" s="50">
        <f t="shared" si="132"/>
        <v>0</v>
      </c>
      <c r="S562" s="44"/>
      <c r="T562" s="44"/>
      <c r="U562" s="44"/>
      <c r="V562" s="44"/>
      <c r="W562" s="44"/>
      <c r="X562" s="44"/>
      <c r="Y562" s="75"/>
    </row>
    <row r="563" spans="1:25" s="96" customFormat="1" ht="46.5" customHeight="1" x14ac:dyDescent="0.15">
      <c r="A563" s="144"/>
      <c r="B563" s="146"/>
      <c r="C563" s="146"/>
      <c r="D563" s="147"/>
      <c r="E563" s="117" t="s">
        <v>614</v>
      </c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0">
        <f t="shared" si="130"/>
        <v>0</v>
      </c>
      <c r="Q563" s="50">
        <f t="shared" si="131"/>
        <v>0</v>
      </c>
      <c r="R563" s="50">
        <f t="shared" si="132"/>
        <v>0</v>
      </c>
      <c r="S563" s="55"/>
      <c r="T563" s="55"/>
      <c r="U563" s="55"/>
      <c r="V563" s="55"/>
      <c r="W563" s="55"/>
      <c r="X563" s="55"/>
      <c r="Y563" s="95"/>
    </row>
    <row r="564" spans="1:25" ht="12.75" customHeight="1" x14ac:dyDescent="0.15">
      <c r="A564" s="72"/>
      <c r="B564" s="44"/>
      <c r="C564" s="44"/>
      <c r="D564" s="54"/>
      <c r="E564" s="73" t="s">
        <v>420</v>
      </c>
      <c r="F564" s="44" t="s">
        <v>421</v>
      </c>
      <c r="G564" s="44"/>
      <c r="H564" s="44"/>
      <c r="I564" s="44"/>
      <c r="J564" s="44"/>
      <c r="K564" s="44"/>
      <c r="L564" s="44"/>
      <c r="M564" s="44"/>
      <c r="N564" s="44"/>
      <c r="O564" s="44"/>
      <c r="P564" s="50">
        <f t="shared" si="130"/>
        <v>0</v>
      </c>
      <c r="Q564" s="50">
        <f t="shared" si="131"/>
        <v>0</v>
      </c>
      <c r="R564" s="50">
        <f t="shared" si="132"/>
        <v>0</v>
      </c>
      <c r="S564" s="44"/>
      <c r="T564" s="44"/>
      <c r="U564" s="44"/>
      <c r="V564" s="44"/>
      <c r="W564" s="44"/>
      <c r="X564" s="44"/>
      <c r="Y564" s="75"/>
    </row>
    <row r="565" spans="1:25" s="96" customFormat="1" ht="46.5" customHeight="1" x14ac:dyDescent="0.15">
      <c r="A565" s="144"/>
      <c r="B565" s="146"/>
      <c r="C565" s="146"/>
      <c r="D565" s="147"/>
      <c r="E565" s="117" t="s">
        <v>615</v>
      </c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0">
        <f t="shared" si="130"/>
        <v>0</v>
      </c>
      <c r="Q565" s="50">
        <f t="shared" si="131"/>
        <v>0</v>
      </c>
      <c r="R565" s="50">
        <f t="shared" si="132"/>
        <v>0</v>
      </c>
      <c r="S565" s="55"/>
      <c r="T565" s="55"/>
      <c r="U565" s="55"/>
      <c r="V565" s="55"/>
      <c r="W565" s="55"/>
      <c r="X565" s="55"/>
      <c r="Y565" s="95"/>
    </row>
    <row r="566" spans="1:25" ht="12.75" customHeight="1" x14ac:dyDescent="0.15">
      <c r="A566" s="72"/>
      <c r="B566" s="44"/>
      <c r="C566" s="44"/>
      <c r="D566" s="54"/>
      <c r="E566" s="73" t="s">
        <v>420</v>
      </c>
      <c r="F566" s="44" t="s">
        <v>421</v>
      </c>
      <c r="G566" s="44"/>
      <c r="H566" s="44"/>
      <c r="I566" s="44"/>
      <c r="J566" s="44"/>
      <c r="K566" s="44"/>
      <c r="L566" s="44"/>
      <c r="M566" s="44"/>
      <c r="N566" s="44"/>
      <c r="O566" s="44"/>
      <c r="P566" s="50">
        <f t="shared" si="130"/>
        <v>0</v>
      </c>
      <c r="Q566" s="50">
        <f t="shared" si="131"/>
        <v>0</v>
      </c>
      <c r="R566" s="50">
        <f t="shared" si="132"/>
        <v>0</v>
      </c>
      <c r="S566" s="44"/>
      <c r="T566" s="44"/>
      <c r="U566" s="44"/>
      <c r="V566" s="44"/>
      <c r="W566" s="44"/>
      <c r="X566" s="44"/>
      <c r="Y566" s="75"/>
    </row>
    <row r="567" spans="1:25" s="96" customFormat="1" ht="46.5" customHeight="1" x14ac:dyDescent="0.15">
      <c r="A567" s="144"/>
      <c r="B567" s="146"/>
      <c r="C567" s="146"/>
      <c r="D567" s="147"/>
      <c r="E567" s="117" t="s">
        <v>616</v>
      </c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0">
        <f t="shared" si="130"/>
        <v>0</v>
      </c>
      <c r="Q567" s="50">
        <f t="shared" si="131"/>
        <v>0</v>
      </c>
      <c r="R567" s="50">
        <f t="shared" si="132"/>
        <v>0</v>
      </c>
      <c r="S567" s="55"/>
      <c r="T567" s="55"/>
      <c r="U567" s="55"/>
      <c r="V567" s="55"/>
      <c r="W567" s="55"/>
      <c r="X567" s="55"/>
      <c r="Y567" s="95"/>
    </row>
    <row r="568" spans="1:25" ht="12.75" customHeight="1" x14ac:dyDescent="0.15">
      <c r="A568" s="72"/>
      <c r="B568" s="44"/>
      <c r="C568" s="44"/>
      <c r="D568" s="54"/>
      <c r="E568" s="73" t="s">
        <v>445</v>
      </c>
      <c r="F568" s="44" t="s">
        <v>444</v>
      </c>
      <c r="G568" s="44"/>
      <c r="H568" s="44"/>
      <c r="I568" s="44"/>
      <c r="J568" s="44"/>
      <c r="K568" s="44"/>
      <c r="L568" s="44"/>
      <c r="M568" s="44"/>
      <c r="N568" s="44"/>
      <c r="O568" s="44"/>
      <c r="P568" s="50">
        <f t="shared" si="130"/>
        <v>0</v>
      </c>
      <c r="Q568" s="50">
        <f t="shared" si="131"/>
        <v>0</v>
      </c>
      <c r="R568" s="50">
        <f t="shared" si="132"/>
        <v>0</v>
      </c>
      <c r="S568" s="44"/>
      <c r="T568" s="44"/>
      <c r="U568" s="44"/>
      <c r="V568" s="44"/>
      <c r="W568" s="44"/>
      <c r="X568" s="44"/>
      <c r="Y568" s="75"/>
    </row>
    <row r="569" spans="1:25" ht="12.75" customHeight="1" x14ac:dyDescent="0.15">
      <c r="A569" s="72"/>
      <c r="B569" s="44"/>
      <c r="C569" s="44"/>
      <c r="D569" s="54"/>
      <c r="E569" s="73" t="s">
        <v>447</v>
      </c>
      <c r="F569" s="44" t="s">
        <v>446</v>
      </c>
      <c r="G569" s="44"/>
      <c r="H569" s="44"/>
      <c r="I569" s="44"/>
      <c r="J569" s="44"/>
      <c r="K569" s="44"/>
      <c r="L569" s="44"/>
      <c r="M569" s="44"/>
      <c r="N569" s="44"/>
      <c r="O569" s="44"/>
      <c r="P569" s="50">
        <f t="shared" si="130"/>
        <v>0</v>
      </c>
      <c r="Q569" s="50">
        <f t="shared" si="131"/>
        <v>0</v>
      </c>
      <c r="R569" s="50">
        <f t="shared" si="132"/>
        <v>0</v>
      </c>
      <c r="S569" s="44"/>
      <c r="T569" s="44"/>
      <c r="U569" s="44"/>
      <c r="V569" s="44"/>
      <c r="W569" s="44"/>
      <c r="X569" s="44"/>
      <c r="Y569" s="75"/>
    </row>
    <row r="570" spans="1:25" s="96" customFormat="1" ht="46.5" customHeight="1" x14ac:dyDescent="0.15">
      <c r="A570" s="144"/>
      <c r="B570" s="146"/>
      <c r="C570" s="146"/>
      <c r="D570" s="147"/>
      <c r="E570" s="117" t="s">
        <v>617</v>
      </c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0">
        <f t="shared" si="130"/>
        <v>0</v>
      </c>
      <c r="Q570" s="50">
        <f t="shared" si="131"/>
        <v>0</v>
      </c>
      <c r="R570" s="50">
        <f t="shared" si="132"/>
        <v>0</v>
      </c>
      <c r="S570" s="55"/>
      <c r="T570" s="55"/>
      <c r="U570" s="55"/>
      <c r="V570" s="55"/>
      <c r="W570" s="55"/>
      <c r="X570" s="55"/>
      <c r="Y570" s="95"/>
    </row>
    <row r="571" spans="1:25" ht="12.75" customHeight="1" x14ac:dyDescent="0.15">
      <c r="A571" s="72"/>
      <c r="B571" s="44"/>
      <c r="C571" s="44"/>
      <c r="D571" s="54"/>
      <c r="E571" s="73" t="s">
        <v>428</v>
      </c>
      <c r="F571" s="44" t="s">
        <v>429</v>
      </c>
      <c r="G571" s="44"/>
      <c r="H571" s="44"/>
      <c r="I571" s="44"/>
      <c r="J571" s="44"/>
      <c r="K571" s="44"/>
      <c r="L571" s="44"/>
      <c r="M571" s="44"/>
      <c r="N571" s="44"/>
      <c r="O571" s="44"/>
      <c r="P571" s="50">
        <f t="shared" si="130"/>
        <v>0</v>
      </c>
      <c r="Q571" s="50">
        <f t="shared" si="131"/>
        <v>0</v>
      </c>
      <c r="R571" s="50">
        <f t="shared" si="132"/>
        <v>0</v>
      </c>
      <c r="S571" s="44"/>
      <c r="T571" s="44"/>
      <c r="U571" s="44"/>
      <c r="V571" s="44"/>
      <c r="W571" s="44"/>
      <c r="X571" s="44"/>
      <c r="Y571" s="75"/>
    </row>
    <row r="572" spans="1:25" s="96" customFormat="1" ht="46.5" customHeight="1" x14ac:dyDescent="0.15">
      <c r="A572" s="144" t="s">
        <v>343</v>
      </c>
      <c r="B572" s="146" t="s">
        <v>325</v>
      </c>
      <c r="C572" s="146" t="s">
        <v>212</v>
      </c>
      <c r="D572" s="147" t="s">
        <v>192</v>
      </c>
      <c r="E572" s="117" t="s">
        <v>344</v>
      </c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0">
        <f t="shared" si="130"/>
        <v>0</v>
      </c>
      <c r="Q572" s="50">
        <f t="shared" si="131"/>
        <v>0</v>
      </c>
      <c r="R572" s="50">
        <f t="shared" si="132"/>
        <v>0</v>
      </c>
      <c r="S572" s="55"/>
      <c r="T572" s="55"/>
      <c r="U572" s="55"/>
      <c r="V572" s="55"/>
      <c r="W572" s="55"/>
      <c r="X572" s="55"/>
      <c r="Y572" s="95"/>
    </row>
    <row r="573" spans="1:25" ht="12.75" customHeight="1" x14ac:dyDescent="0.15">
      <c r="A573" s="72"/>
      <c r="B573" s="44"/>
      <c r="C573" s="44"/>
      <c r="D573" s="54"/>
      <c r="E573" s="73" t="s">
        <v>197</v>
      </c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0">
        <f t="shared" si="130"/>
        <v>0</v>
      </c>
      <c r="Q573" s="50">
        <f t="shared" si="131"/>
        <v>0</v>
      </c>
      <c r="R573" s="50">
        <f t="shared" si="132"/>
        <v>0</v>
      </c>
      <c r="S573" s="54"/>
      <c r="T573" s="54"/>
      <c r="U573" s="54"/>
      <c r="V573" s="54"/>
      <c r="W573" s="54"/>
      <c r="X573" s="54"/>
      <c r="Y573" s="75"/>
    </row>
    <row r="574" spans="1:25" ht="12.75" customHeight="1" x14ac:dyDescent="0.15">
      <c r="A574" s="72" t="s">
        <v>345</v>
      </c>
      <c r="B574" s="44" t="s">
        <v>325</v>
      </c>
      <c r="C574" s="44" t="s">
        <v>212</v>
      </c>
      <c r="D574" s="44" t="s">
        <v>195</v>
      </c>
      <c r="E574" s="73" t="s">
        <v>344</v>
      </c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0">
        <f t="shared" si="130"/>
        <v>0</v>
      </c>
      <c r="Q574" s="50">
        <f t="shared" si="131"/>
        <v>0</v>
      </c>
      <c r="R574" s="50">
        <f t="shared" si="132"/>
        <v>0</v>
      </c>
      <c r="S574" s="54"/>
      <c r="T574" s="54"/>
      <c r="U574" s="54"/>
      <c r="V574" s="54"/>
      <c r="W574" s="54"/>
      <c r="X574" s="54"/>
      <c r="Y574" s="75"/>
    </row>
    <row r="575" spans="1:25" ht="12.75" customHeight="1" x14ac:dyDescent="0.15">
      <c r="A575" s="72"/>
      <c r="B575" s="44"/>
      <c r="C575" s="44"/>
      <c r="D575" s="54"/>
      <c r="E575" s="73" t="s">
        <v>5</v>
      </c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0">
        <f t="shared" si="130"/>
        <v>0</v>
      </c>
      <c r="Q575" s="50">
        <f t="shared" si="131"/>
        <v>0</v>
      </c>
      <c r="R575" s="50">
        <f t="shared" si="132"/>
        <v>0</v>
      </c>
      <c r="S575" s="54"/>
      <c r="T575" s="54"/>
      <c r="U575" s="54"/>
      <c r="V575" s="54"/>
      <c r="W575" s="54"/>
      <c r="X575" s="54"/>
      <c r="Y575" s="75"/>
    </row>
    <row r="576" spans="1:25" s="96" customFormat="1" ht="46.5" customHeight="1" x14ac:dyDescent="0.15">
      <c r="A576" s="144"/>
      <c r="B576" s="146"/>
      <c r="C576" s="146"/>
      <c r="D576" s="147"/>
      <c r="E576" s="117" t="s">
        <v>618</v>
      </c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0">
        <f t="shared" si="130"/>
        <v>0</v>
      </c>
      <c r="Q576" s="50">
        <f t="shared" si="131"/>
        <v>0</v>
      </c>
      <c r="R576" s="50">
        <f t="shared" si="132"/>
        <v>0</v>
      </c>
      <c r="S576" s="55"/>
      <c r="T576" s="55"/>
      <c r="U576" s="55"/>
      <c r="V576" s="55"/>
      <c r="W576" s="55"/>
      <c r="X576" s="55"/>
      <c r="Y576" s="95"/>
    </row>
    <row r="577" spans="1:25" ht="12.75" customHeight="1" x14ac:dyDescent="0.15">
      <c r="A577" s="72"/>
      <c r="B577" s="44"/>
      <c r="C577" s="44"/>
      <c r="D577" s="54"/>
      <c r="E577" s="73" t="s">
        <v>445</v>
      </c>
      <c r="F577" s="44" t="s">
        <v>444</v>
      </c>
      <c r="G577" s="44"/>
      <c r="H577" s="44"/>
      <c r="I577" s="44"/>
      <c r="J577" s="44"/>
      <c r="K577" s="44"/>
      <c r="L577" s="44"/>
      <c r="M577" s="44"/>
      <c r="N577" s="44"/>
      <c r="O577" s="44"/>
      <c r="P577" s="50">
        <f t="shared" si="130"/>
        <v>0</v>
      </c>
      <c r="Q577" s="50">
        <f t="shared" si="131"/>
        <v>0</v>
      </c>
      <c r="R577" s="50">
        <f t="shared" si="132"/>
        <v>0</v>
      </c>
      <c r="S577" s="44"/>
      <c r="T577" s="44"/>
      <c r="U577" s="44"/>
      <c r="V577" s="44"/>
      <c r="W577" s="44"/>
      <c r="X577" s="44"/>
      <c r="Y577" s="75"/>
    </row>
    <row r="578" spans="1:25" ht="12.75" customHeight="1" x14ac:dyDescent="0.15">
      <c r="A578" s="72"/>
      <c r="B578" s="44"/>
      <c r="C578" s="44"/>
      <c r="D578" s="54"/>
      <c r="E578" s="73" t="s">
        <v>447</v>
      </c>
      <c r="F578" s="44" t="s">
        <v>446</v>
      </c>
      <c r="G578" s="44"/>
      <c r="H578" s="44"/>
      <c r="I578" s="44"/>
      <c r="J578" s="44"/>
      <c r="K578" s="44"/>
      <c r="L578" s="44"/>
      <c r="M578" s="44"/>
      <c r="N578" s="44"/>
      <c r="O578" s="44"/>
      <c r="P578" s="50">
        <f t="shared" si="130"/>
        <v>0</v>
      </c>
      <c r="Q578" s="50">
        <f t="shared" si="131"/>
        <v>0</v>
      </c>
      <c r="R578" s="50">
        <f t="shared" si="132"/>
        <v>0</v>
      </c>
      <c r="S578" s="44"/>
      <c r="T578" s="44"/>
      <c r="U578" s="44"/>
      <c r="V578" s="44"/>
      <c r="W578" s="44"/>
      <c r="X578" s="44"/>
      <c r="Y578" s="75"/>
    </row>
    <row r="579" spans="1:25" ht="57.75" customHeight="1" x14ac:dyDescent="0.15">
      <c r="A579" s="72"/>
      <c r="B579" s="44"/>
      <c r="C579" s="44"/>
      <c r="D579" s="54" t="s">
        <v>655</v>
      </c>
      <c r="E579" s="135" t="s">
        <v>652</v>
      </c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50">
        <f t="shared" si="130"/>
        <v>0</v>
      </c>
      <c r="Q579" s="50">
        <f t="shared" si="131"/>
        <v>0</v>
      </c>
      <c r="R579" s="50">
        <f t="shared" si="132"/>
        <v>0</v>
      </c>
      <c r="S579" s="44"/>
      <c r="T579" s="44"/>
      <c r="U579" s="44"/>
      <c r="V579" s="44"/>
      <c r="W579" s="44"/>
      <c r="X579" s="44"/>
      <c r="Y579" s="75"/>
    </row>
    <row r="580" spans="1:25" ht="57.75" customHeight="1" x14ac:dyDescent="0.15">
      <c r="A580" s="72"/>
      <c r="B580" s="44"/>
      <c r="C580" s="44"/>
      <c r="D580" s="54" t="s">
        <v>654</v>
      </c>
      <c r="E580" s="135" t="s">
        <v>653</v>
      </c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50">
        <f t="shared" si="130"/>
        <v>0</v>
      </c>
      <c r="Q580" s="50">
        <f t="shared" si="131"/>
        <v>0</v>
      </c>
      <c r="R580" s="50">
        <f t="shared" si="132"/>
        <v>0</v>
      </c>
      <c r="S580" s="44"/>
      <c r="T580" s="44"/>
      <c r="U580" s="44"/>
      <c r="V580" s="44"/>
      <c r="W580" s="44"/>
      <c r="X580" s="44"/>
      <c r="Y580" s="75"/>
    </row>
    <row r="581" spans="1:25" ht="57.75" customHeight="1" x14ac:dyDescent="0.15">
      <c r="A581" s="72"/>
      <c r="B581" s="44"/>
      <c r="C581" s="44"/>
      <c r="D581" s="54"/>
      <c r="E581" s="135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50">
        <f t="shared" si="130"/>
        <v>0</v>
      </c>
      <c r="Q581" s="50">
        <f t="shared" si="131"/>
        <v>0</v>
      </c>
      <c r="R581" s="50">
        <f t="shared" si="132"/>
        <v>0</v>
      </c>
      <c r="S581" s="44"/>
      <c r="T581" s="44"/>
      <c r="U581" s="44"/>
      <c r="V581" s="44"/>
      <c r="W581" s="44"/>
      <c r="X581" s="44"/>
      <c r="Y581" s="75"/>
    </row>
    <row r="582" spans="1:25" s="96" customFormat="1" ht="46.5" customHeight="1" x14ac:dyDescent="0.15">
      <c r="A582" s="144"/>
      <c r="B582" s="146"/>
      <c r="C582" s="146"/>
      <c r="D582" s="147"/>
      <c r="E582" s="117" t="s">
        <v>619</v>
      </c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0">
        <f t="shared" si="130"/>
        <v>0</v>
      </c>
      <c r="Q582" s="50">
        <f t="shared" si="131"/>
        <v>0</v>
      </c>
      <c r="R582" s="50">
        <f t="shared" si="132"/>
        <v>0</v>
      </c>
      <c r="S582" s="55"/>
      <c r="T582" s="55"/>
      <c r="U582" s="55"/>
      <c r="V582" s="55"/>
      <c r="W582" s="55"/>
      <c r="X582" s="55"/>
      <c r="Y582" s="95"/>
    </row>
    <row r="583" spans="1:25" ht="12.75" customHeight="1" x14ac:dyDescent="0.15">
      <c r="A583" s="72"/>
      <c r="B583" s="44"/>
      <c r="C583" s="44"/>
      <c r="D583" s="54"/>
      <c r="E583" s="73" t="s">
        <v>402</v>
      </c>
      <c r="F583" s="44" t="s">
        <v>403</v>
      </c>
      <c r="G583" s="44"/>
      <c r="H583" s="44"/>
      <c r="I583" s="44"/>
      <c r="J583" s="44"/>
      <c r="K583" s="44"/>
      <c r="L583" s="44"/>
      <c r="M583" s="44"/>
      <c r="N583" s="44"/>
      <c r="O583" s="44"/>
      <c r="P583" s="50">
        <f t="shared" ref="P583:P646" si="150">+M583-J583</f>
        <v>0</v>
      </c>
      <c r="Q583" s="50">
        <f t="shared" ref="Q583:Q646" si="151">+N583-K583</f>
        <v>0</v>
      </c>
      <c r="R583" s="50">
        <f t="shared" ref="R583:R646" si="152">+O583-L583</f>
        <v>0</v>
      </c>
      <c r="S583" s="44"/>
      <c r="T583" s="44"/>
      <c r="U583" s="44"/>
      <c r="V583" s="44"/>
      <c r="W583" s="44"/>
      <c r="X583" s="44"/>
      <c r="Y583" s="75"/>
    </row>
    <row r="584" spans="1:25" s="96" customFormat="1" ht="46.5" customHeight="1" x14ac:dyDescent="0.15">
      <c r="A584" s="144"/>
      <c r="B584" s="146"/>
      <c r="C584" s="146"/>
      <c r="D584" s="147"/>
      <c r="E584" s="117" t="s">
        <v>620</v>
      </c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0">
        <f t="shared" si="150"/>
        <v>0</v>
      </c>
      <c r="Q584" s="50">
        <f t="shared" si="151"/>
        <v>0</v>
      </c>
      <c r="R584" s="50">
        <f t="shared" si="152"/>
        <v>0</v>
      </c>
      <c r="S584" s="55"/>
      <c r="T584" s="55"/>
      <c r="U584" s="55"/>
      <c r="V584" s="55"/>
      <c r="W584" s="55"/>
      <c r="X584" s="55"/>
      <c r="Y584" s="95"/>
    </row>
    <row r="585" spans="1:25" ht="12.75" customHeight="1" x14ac:dyDescent="0.15">
      <c r="A585" s="72"/>
      <c r="B585" s="44"/>
      <c r="C585" s="44"/>
      <c r="D585" s="54"/>
      <c r="E585" s="73" t="s">
        <v>424</v>
      </c>
      <c r="F585" s="44" t="s">
        <v>425</v>
      </c>
      <c r="G585" s="44"/>
      <c r="H585" s="44"/>
      <c r="I585" s="44"/>
      <c r="J585" s="44"/>
      <c r="K585" s="44"/>
      <c r="L585" s="44"/>
      <c r="M585" s="44"/>
      <c r="N585" s="44"/>
      <c r="O585" s="44"/>
      <c r="P585" s="50">
        <f t="shared" si="150"/>
        <v>0</v>
      </c>
      <c r="Q585" s="50">
        <f t="shared" si="151"/>
        <v>0</v>
      </c>
      <c r="R585" s="50">
        <f t="shared" si="152"/>
        <v>0</v>
      </c>
      <c r="S585" s="44"/>
      <c r="T585" s="44"/>
      <c r="U585" s="44"/>
      <c r="V585" s="44"/>
      <c r="W585" s="44"/>
      <c r="X585" s="44"/>
      <c r="Y585" s="75"/>
    </row>
    <row r="586" spans="1:25" s="96" customFormat="1" ht="46.5" customHeight="1" x14ac:dyDescent="0.15">
      <c r="A586" s="144"/>
      <c r="B586" s="146"/>
      <c r="C586" s="146"/>
      <c r="D586" s="147"/>
      <c r="E586" s="117" t="s">
        <v>621</v>
      </c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0">
        <f t="shared" si="150"/>
        <v>0</v>
      </c>
      <c r="Q586" s="50">
        <f t="shared" si="151"/>
        <v>0</v>
      </c>
      <c r="R586" s="50">
        <f t="shared" si="152"/>
        <v>0</v>
      </c>
      <c r="S586" s="55"/>
      <c r="T586" s="55"/>
      <c r="U586" s="55"/>
      <c r="V586" s="55"/>
      <c r="W586" s="55"/>
      <c r="X586" s="55"/>
      <c r="Y586" s="95"/>
    </row>
    <row r="587" spans="1:25" ht="12.75" customHeight="1" x14ac:dyDescent="0.15">
      <c r="A587" s="72"/>
      <c r="B587" s="44"/>
      <c r="C587" s="44"/>
      <c r="D587" s="54"/>
      <c r="E587" s="73" t="s">
        <v>395</v>
      </c>
      <c r="F587" s="44" t="s">
        <v>394</v>
      </c>
      <c r="G587" s="44"/>
      <c r="H587" s="44"/>
      <c r="I587" s="44"/>
      <c r="J587" s="44"/>
      <c r="K587" s="44"/>
      <c r="L587" s="44"/>
      <c r="M587" s="44"/>
      <c r="N587" s="44"/>
      <c r="O587" s="44"/>
      <c r="P587" s="50">
        <f t="shared" si="150"/>
        <v>0</v>
      </c>
      <c r="Q587" s="50">
        <f t="shared" si="151"/>
        <v>0</v>
      </c>
      <c r="R587" s="50">
        <f t="shared" si="152"/>
        <v>0</v>
      </c>
      <c r="S587" s="44"/>
      <c r="T587" s="44"/>
      <c r="U587" s="44"/>
      <c r="V587" s="44"/>
      <c r="W587" s="44"/>
      <c r="X587" s="44"/>
      <c r="Y587" s="75"/>
    </row>
    <row r="588" spans="1:25" s="96" customFormat="1" ht="46.5" customHeight="1" x14ac:dyDescent="0.15">
      <c r="A588" s="144" t="s">
        <v>346</v>
      </c>
      <c r="B588" s="146" t="s">
        <v>347</v>
      </c>
      <c r="C588" s="146" t="s">
        <v>192</v>
      </c>
      <c r="D588" s="147" t="s">
        <v>192</v>
      </c>
      <c r="E588" s="117" t="s">
        <v>348</v>
      </c>
      <c r="F588" s="55"/>
      <c r="G588" s="67">
        <f>+G605</f>
        <v>11836.4</v>
      </c>
      <c r="H588" s="67">
        <f>+H605</f>
        <v>11836.4</v>
      </c>
      <c r="I588" s="55"/>
      <c r="J588" s="55">
        <f>+J605</f>
        <v>16000</v>
      </c>
      <c r="K588" s="55">
        <f t="shared" ref="K588:L588" si="153">+K605</f>
        <v>16000</v>
      </c>
      <c r="L588" s="55">
        <f t="shared" si="153"/>
        <v>0</v>
      </c>
      <c r="M588" s="55">
        <f>+M605</f>
        <v>20000</v>
      </c>
      <c r="N588" s="55">
        <f t="shared" ref="N588:O588" si="154">+N605</f>
        <v>20000</v>
      </c>
      <c r="O588" s="55">
        <f t="shared" si="154"/>
        <v>0</v>
      </c>
      <c r="P588" s="50">
        <f t="shared" si="150"/>
        <v>4000</v>
      </c>
      <c r="Q588" s="50">
        <f t="shared" si="151"/>
        <v>4000</v>
      </c>
      <c r="R588" s="50">
        <f t="shared" si="152"/>
        <v>0</v>
      </c>
      <c r="S588" s="55">
        <f>+S605</f>
        <v>20000</v>
      </c>
      <c r="T588" s="55">
        <f t="shared" ref="T588:U588" si="155">+T605</f>
        <v>20000</v>
      </c>
      <c r="U588" s="55">
        <f t="shared" si="155"/>
        <v>0</v>
      </c>
      <c r="V588" s="55">
        <f>+V605</f>
        <v>20000</v>
      </c>
      <c r="W588" s="55">
        <f t="shared" ref="W588:X588" si="156">+W605</f>
        <v>20000</v>
      </c>
      <c r="X588" s="55">
        <f t="shared" si="156"/>
        <v>0</v>
      </c>
      <c r="Y588" s="95"/>
    </row>
    <row r="589" spans="1:25" ht="12.75" customHeight="1" x14ac:dyDescent="0.15">
      <c r="A589" s="72"/>
      <c r="B589" s="44"/>
      <c r="C589" s="44"/>
      <c r="D589" s="54"/>
      <c r="E589" s="73" t="s">
        <v>5</v>
      </c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0">
        <f t="shared" si="150"/>
        <v>0</v>
      </c>
      <c r="Q589" s="50">
        <f t="shared" si="151"/>
        <v>0</v>
      </c>
      <c r="R589" s="50">
        <f t="shared" si="152"/>
        <v>0</v>
      </c>
      <c r="S589" s="54"/>
      <c r="T589" s="54"/>
      <c r="U589" s="54"/>
      <c r="V589" s="54"/>
      <c r="W589" s="54"/>
      <c r="X589" s="54"/>
      <c r="Y589" s="75"/>
    </row>
    <row r="590" spans="1:25" s="96" customFormat="1" ht="46.5" customHeight="1" x14ac:dyDescent="0.15">
      <c r="A590" s="144" t="s">
        <v>349</v>
      </c>
      <c r="B590" s="146" t="s">
        <v>347</v>
      </c>
      <c r="C590" s="146" t="s">
        <v>201</v>
      </c>
      <c r="D590" s="147" t="s">
        <v>192</v>
      </c>
      <c r="E590" s="117" t="s">
        <v>350</v>
      </c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0">
        <f t="shared" si="150"/>
        <v>0</v>
      </c>
      <c r="Q590" s="50">
        <f t="shared" si="151"/>
        <v>0</v>
      </c>
      <c r="R590" s="50">
        <f t="shared" si="152"/>
        <v>0</v>
      </c>
      <c r="S590" s="55"/>
      <c r="T590" s="55"/>
      <c r="U590" s="55"/>
      <c r="V590" s="55"/>
      <c r="W590" s="55"/>
      <c r="X590" s="55"/>
      <c r="Y590" s="95"/>
    </row>
    <row r="591" spans="1:25" ht="12.75" customHeight="1" x14ac:dyDescent="0.15">
      <c r="A591" s="72"/>
      <c r="B591" s="44"/>
      <c r="C591" s="44"/>
      <c r="D591" s="54"/>
      <c r="E591" s="73" t="s">
        <v>197</v>
      </c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0">
        <f t="shared" si="150"/>
        <v>0</v>
      </c>
      <c r="Q591" s="50">
        <f t="shared" si="151"/>
        <v>0</v>
      </c>
      <c r="R591" s="50">
        <f t="shared" si="152"/>
        <v>0</v>
      </c>
      <c r="S591" s="54"/>
      <c r="T591" s="54"/>
      <c r="U591" s="54"/>
      <c r="V591" s="54"/>
      <c r="W591" s="54"/>
      <c r="X591" s="54"/>
      <c r="Y591" s="75"/>
    </row>
    <row r="592" spans="1:25" ht="12.75" customHeight="1" x14ac:dyDescent="0.15">
      <c r="A592" s="72" t="s">
        <v>351</v>
      </c>
      <c r="B592" s="44" t="s">
        <v>347</v>
      </c>
      <c r="C592" s="44" t="s">
        <v>201</v>
      </c>
      <c r="D592" s="44" t="s">
        <v>195</v>
      </c>
      <c r="E592" s="73" t="s">
        <v>350</v>
      </c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0">
        <f t="shared" si="150"/>
        <v>0</v>
      </c>
      <c r="Q592" s="50">
        <f t="shared" si="151"/>
        <v>0</v>
      </c>
      <c r="R592" s="50">
        <f t="shared" si="152"/>
        <v>0</v>
      </c>
      <c r="S592" s="54"/>
      <c r="T592" s="54"/>
      <c r="U592" s="54"/>
      <c r="V592" s="54"/>
      <c r="W592" s="54"/>
      <c r="X592" s="54"/>
      <c r="Y592" s="75"/>
    </row>
    <row r="593" spans="1:25" ht="12.75" customHeight="1" x14ac:dyDescent="0.15">
      <c r="A593" s="72"/>
      <c r="B593" s="44"/>
      <c r="C593" s="44"/>
      <c r="D593" s="54"/>
      <c r="E593" s="73" t="s">
        <v>5</v>
      </c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0">
        <f t="shared" si="150"/>
        <v>0</v>
      </c>
      <c r="Q593" s="50">
        <f t="shared" si="151"/>
        <v>0</v>
      </c>
      <c r="R593" s="50">
        <f t="shared" si="152"/>
        <v>0</v>
      </c>
      <c r="S593" s="54"/>
      <c r="T593" s="54"/>
      <c r="U593" s="54"/>
      <c r="V593" s="54"/>
      <c r="W593" s="54"/>
      <c r="X593" s="54"/>
      <c r="Y593" s="75"/>
    </row>
    <row r="594" spans="1:25" s="96" customFormat="1" ht="46.5" customHeight="1" x14ac:dyDescent="0.15">
      <c r="A594" s="144"/>
      <c r="B594" s="146"/>
      <c r="C594" s="146"/>
      <c r="D594" s="147"/>
      <c r="E594" s="117" t="s">
        <v>622</v>
      </c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0">
        <f t="shared" si="150"/>
        <v>0</v>
      </c>
      <c r="Q594" s="50">
        <f t="shared" si="151"/>
        <v>0</v>
      </c>
      <c r="R594" s="50">
        <f t="shared" si="152"/>
        <v>0</v>
      </c>
      <c r="S594" s="55"/>
      <c r="T594" s="55"/>
      <c r="U594" s="55"/>
      <c r="V594" s="55"/>
      <c r="W594" s="55"/>
      <c r="X594" s="55"/>
      <c r="Y594" s="95"/>
    </row>
    <row r="595" spans="1:25" ht="12.75" customHeight="1" x14ac:dyDescent="0.15">
      <c r="A595" s="72"/>
      <c r="B595" s="44"/>
      <c r="C595" s="44"/>
      <c r="D595" s="54"/>
      <c r="E595" s="73" t="s">
        <v>402</v>
      </c>
      <c r="F595" s="44" t="s">
        <v>403</v>
      </c>
      <c r="G595" s="44"/>
      <c r="H595" s="44"/>
      <c r="I595" s="44"/>
      <c r="J595" s="44"/>
      <c r="K595" s="44"/>
      <c r="L595" s="44"/>
      <c r="M595" s="44"/>
      <c r="N595" s="44"/>
      <c r="O595" s="44"/>
      <c r="P595" s="50">
        <f t="shared" si="150"/>
        <v>0</v>
      </c>
      <c r="Q595" s="50">
        <f t="shared" si="151"/>
        <v>0</v>
      </c>
      <c r="R595" s="50">
        <f t="shared" si="152"/>
        <v>0</v>
      </c>
      <c r="S595" s="44"/>
      <c r="T595" s="44"/>
      <c r="U595" s="44"/>
      <c r="V595" s="44"/>
      <c r="W595" s="44"/>
      <c r="X595" s="44"/>
      <c r="Y595" s="75"/>
    </row>
    <row r="596" spans="1:25" s="96" customFormat="1" ht="46.5" customHeight="1" x14ac:dyDescent="0.15">
      <c r="A596" s="144" t="s">
        <v>352</v>
      </c>
      <c r="B596" s="146" t="s">
        <v>347</v>
      </c>
      <c r="C596" s="146" t="s">
        <v>235</v>
      </c>
      <c r="D596" s="147" t="s">
        <v>192</v>
      </c>
      <c r="E596" s="117" t="s">
        <v>353</v>
      </c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0">
        <f t="shared" si="150"/>
        <v>0</v>
      </c>
      <c r="Q596" s="50">
        <f t="shared" si="151"/>
        <v>0</v>
      </c>
      <c r="R596" s="50">
        <f t="shared" si="152"/>
        <v>0</v>
      </c>
      <c r="S596" s="55"/>
      <c r="T596" s="55"/>
      <c r="U596" s="55"/>
      <c r="V596" s="55"/>
      <c r="W596" s="55"/>
      <c r="X596" s="55"/>
      <c r="Y596" s="95"/>
    </row>
    <row r="597" spans="1:25" ht="12.75" customHeight="1" x14ac:dyDescent="0.15">
      <c r="A597" s="72"/>
      <c r="B597" s="44"/>
      <c r="C597" s="44"/>
      <c r="D597" s="54"/>
      <c r="E597" s="73" t="s">
        <v>197</v>
      </c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0">
        <f t="shared" si="150"/>
        <v>0</v>
      </c>
      <c r="Q597" s="50">
        <f t="shared" si="151"/>
        <v>0</v>
      </c>
      <c r="R597" s="50">
        <f t="shared" si="152"/>
        <v>0</v>
      </c>
      <c r="S597" s="54"/>
      <c r="T597" s="54"/>
      <c r="U597" s="54"/>
      <c r="V597" s="54"/>
      <c r="W597" s="54"/>
      <c r="X597" s="54"/>
      <c r="Y597" s="75"/>
    </row>
    <row r="598" spans="1:25" ht="22.5" customHeight="1" x14ac:dyDescent="0.15">
      <c r="A598" s="72" t="s">
        <v>354</v>
      </c>
      <c r="B598" s="44" t="s">
        <v>347</v>
      </c>
      <c r="C598" s="44" t="s">
        <v>235</v>
      </c>
      <c r="D598" s="44" t="s">
        <v>195</v>
      </c>
      <c r="E598" s="73" t="s">
        <v>353</v>
      </c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0">
        <f t="shared" si="150"/>
        <v>0</v>
      </c>
      <c r="Q598" s="50">
        <f t="shared" si="151"/>
        <v>0</v>
      </c>
      <c r="R598" s="50">
        <f t="shared" si="152"/>
        <v>0</v>
      </c>
      <c r="S598" s="54"/>
      <c r="T598" s="54"/>
      <c r="U598" s="54"/>
      <c r="V598" s="54"/>
      <c r="W598" s="54"/>
      <c r="X598" s="54"/>
      <c r="Y598" s="75"/>
    </row>
    <row r="599" spans="1:25" ht="12.75" customHeight="1" x14ac:dyDescent="0.15">
      <c r="A599" s="72"/>
      <c r="B599" s="44"/>
      <c r="C599" s="44"/>
      <c r="D599" s="54"/>
      <c r="E599" s="73" t="s">
        <v>5</v>
      </c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0">
        <f t="shared" si="150"/>
        <v>0</v>
      </c>
      <c r="Q599" s="50">
        <f t="shared" si="151"/>
        <v>0</v>
      </c>
      <c r="R599" s="50">
        <f t="shared" si="152"/>
        <v>0</v>
      </c>
      <c r="S599" s="54"/>
      <c r="T599" s="54"/>
      <c r="U599" s="54"/>
      <c r="V599" s="54"/>
      <c r="W599" s="54"/>
      <c r="X599" s="54"/>
      <c r="Y599" s="75"/>
    </row>
    <row r="600" spans="1:25" s="96" customFormat="1" ht="46.5" customHeight="1" x14ac:dyDescent="0.15">
      <c r="A600" s="144"/>
      <c r="B600" s="146"/>
      <c r="C600" s="146"/>
      <c r="D600" s="147"/>
      <c r="E600" s="117" t="s">
        <v>623</v>
      </c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0">
        <f t="shared" si="150"/>
        <v>0</v>
      </c>
      <c r="Q600" s="50">
        <f t="shared" si="151"/>
        <v>0</v>
      </c>
      <c r="R600" s="50">
        <f t="shared" si="152"/>
        <v>0</v>
      </c>
      <c r="S600" s="55"/>
      <c r="T600" s="55"/>
      <c r="U600" s="55"/>
      <c r="V600" s="55"/>
      <c r="W600" s="55"/>
      <c r="X600" s="55"/>
      <c r="Y600" s="95"/>
    </row>
    <row r="601" spans="1:25" ht="12.75" customHeight="1" x14ac:dyDescent="0.15">
      <c r="A601" s="72"/>
      <c r="B601" s="44"/>
      <c r="C601" s="44"/>
      <c r="D601" s="54"/>
      <c r="E601" s="73" t="s">
        <v>385</v>
      </c>
      <c r="F601" s="44" t="s">
        <v>384</v>
      </c>
      <c r="G601" s="44"/>
      <c r="H601" s="44"/>
      <c r="I601" s="44"/>
      <c r="J601" s="44"/>
      <c r="K601" s="44"/>
      <c r="L601" s="44"/>
      <c r="M601" s="44"/>
      <c r="N601" s="44"/>
      <c r="O601" s="44"/>
      <c r="P601" s="50">
        <f t="shared" si="150"/>
        <v>0</v>
      </c>
      <c r="Q601" s="50">
        <f t="shared" si="151"/>
        <v>0</v>
      </c>
      <c r="R601" s="50">
        <f t="shared" si="152"/>
        <v>0</v>
      </c>
      <c r="S601" s="44"/>
      <c r="T601" s="44"/>
      <c r="U601" s="44"/>
      <c r="V601" s="44"/>
      <c r="W601" s="44"/>
      <c r="X601" s="44"/>
      <c r="Y601" s="75"/>
    </row>
    <row r="602" spans="1:25" ht="12.75" customHeight="1" x14ac:dyDescent="0.15">
      <c r="A602" s="72"/>
      <c r="B602" s="44"/>
      <c r="C602" s="44"/>
      <c r="D602" s="54"/>
      <c r="E602" s="73" t="s">
        <v>411</v>
      </c>
      <c r="F602" s="44" t="s">
        <v>410</v>
      </c>
      <c r="G602" s="44"/>
      <c r="H602" s="44"/>
      <c r="I602" s="44"/>
      <c r="J602" s="44"/>
      <c r="K602" s="44"/>
      <c r="L602" s="44"/>
      <c r="M602" s="44"/>
      <c r="N602" s="44"/>
      <c r="O602" s="44"/>
      <c r="P602" s="50">
        <f t="shared" si="150"/>
        <v>0</v>
      </c>
      <c r="Q602" s="50">
        <f t="shared" si="151"/>
        <v>0</v>
      </c>
      <c r="R602" s="50">
        <f t="shared" si="152"/>
        <v>0</v>
      </c>
      <c r="S602" s="44"/>
      <c r="T602" s="44"/>
      <c r="U602" s="44"/>
      <c r="V602" s="44"/>
      <c r="W602" s="44"/>
      <c r="X602" s="44"/>
      <c r="Y602" s="75"/>
    </row>
    <row r="603" spans="1:25" s="96" customFormat="1" ht="46.5" customHeight="1" x14ac:dyDescent="0.15">
      <c r="A603" s="144"/>
      <c r="B603" s="146"/>
      <c r="C603" s="146"/>
      <c r="D603" s="147"/>
      <c r="E603" s="117" t="s">
        <v>624</v>
      </c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0">
        <f t="shared" si="150"/>
        <v>0</v>
      </c>
      <c r="Q603" s="50">
        <f t="shared" si="151"/>
        <v>0</v>
      </c>
      <c r="R603" s="50">
        <f t="shared" si="152"/>
        <v>0</v>
      </c>
      <c r="S603" s="55"/>
      <c r="T603" s="55"/>
      <c r="U603" s="55"/>
      <c r="V603" s="55"/>
      <c r="W603" s="55"/>
      <c r="X603" s="55"/>
      <c r="Y603" s="95"/>
    </row>
    <row r="604" spans="1:25" ht="12.75" customHeight="1" x14ac:dyDescent="0.15">
      <c r="A604" s="72"/>
      <c r="B604" s="44"/>
      <c r="C604" s="44"/>
      <c r="D604" s="54"/>
      <c r="E604" s="73" t="s">
        <v>436</v>
      </c>
      <c r="F604" s="44" t="s">
        <v>437</v>
      </c>
      <c r="G604" s="44"/>
      <c r="H604" s="44"/>
      <c r="I604" s="44"/>
      <c r="J604" s="44"/>
      <c r="K604" s="44"/>
      <c r="L604" s="44"/>
      <c r="M604" s="44"/>
      <c r="N604" s="44"/>
      <c r="O604" s="44"/>
      <c r="P604" s="50">
        <f t="shared" si="150"/>
        <v>0</v>
      </c>
      <c r="Q604" s="50">
        <f t="shared" si="151"/>
        <v>0</v>
      </c>
      <c r="R604" s="50">
        <f t="shared" si="152"/>
        <v>0</v>
      </c>
      <c r="S604" s="44"/>
      <c r="T604" s="44"/>
      <c r="U604" s="44"/>
      <c r="V604" s="44"/>
      <c r="W604" s="44"/>
      <c r="X604" s="44"/>
      <c r="Y604" s="75"/>
    </row>
    <row r="605" spans="1:25" s="96" customFormat="1" ht="46.5" customHeight="1" x14ac:dyDescent="0.15">
      <c r="A605" s="144" t="s">
        <v>355</v>
      </c>
      <c r="B605" s="146" t="s">
        <v>347</v>
      </c>
      <c r="C605" s="146" t="s">
        <v>248</v>
      </c>
      <c r="D605" s="147" t="s">
        <v>192</v>
      </c>
      <c r="E605" s="117" t="s">
        <v>356</v>
      </c>
      <c r="F605" s="55"/>
      <c r="G605" s="67">
        <f>+G607</f>
        <v>11836.4</v>
      </c>
      <c r="H605" s="67">
        <f>+H607</f>
        <v>11836.4</v>
      </c>
      <c r="I605" s="55"/>
      <c r="J605" s="63">
        <f>+J607</f>
        <v>16000</v>
      </c>
      <c r="K605" s="63">
        <f t="shared" ref="K605:L605" si="157">+K607</f>
        <v>16000</v>
      </c>
      <c r="L605" s="63">
        <f t="shared" si="157"/>
        <v>0</v>
      </c>
      <c r="M605" s="63">
        <f>+M607</f>
        <v>20000</v>
      </c>
      <c r="N605" s="63">
        <f t="shared" ref="N605:O605" si="158">+N607</f>
        <v>20000</v>
      </c>
      <c r="O605" s="63">
        <f t="shared" si="158"/>
        <v>0</v>
      </c>
      <c r="P605" s="50">
        <f t="shared" si="150"/>
        <v>4000</v>
      </c>
      <c r="Q605" s="50">
        <f t="shared" si="151"/>
        <v>4000</v>
      </c>
      <c r="R605" s="50">
        <f t="shared" si="152"/>
        <v>0</v>
      </c>
      <c r="S605" s="63">
        <f>+S607</f>
        <v>20000</v>
      </c>
      <c r="T605" s="63">
        <f t="shared" ref="T605:U605" si="159">+T607</f>
        <v>20000</v>
      </c>
      <c r="U605" s="63">
        <f t="shared" si="159"/>
        <v>0</v>
      </c>
      <c r="V605" s="63">
        <f>+V607</f>
        <v>20000</v>
      </c>
      <c r="W605" s="63">
        <f t="shared" ref="W605:X605" si="160">+W607</f>
        <v>20000</v>
      </c>
      <c r="X605" s="63">
        <f t="shared" si="160"/>
        <v>0</v>
      </c>
      <c r="Y605" s="95"/>
    </row>
    <row r="606" spans="1:25" ht="12.75" customHeight="1" x14ac:dyDescent="0.15">
      <c r="A606" s="72"/>
      <c r="B606" s="44"/>
      <c r="C606" s="44"/>
      <c r="D606" s="54"/>
      <c r="E606" s="73" t="s">
        <v>197</v>
      </c>
      <c r="F606" s="54"/>
      <c r="G606" s="54"/>
      <c r="H606" s="54"/>
      <c r="I606" s="54"/>
      <c r="J606" s="59"/>
      <c r="K606" s="59"/>
      <c r="L606" s="59"/>
      <c r="M606" s="59"/>
      <c r="N606" s="59"/>
      <c r="O606" s="59"/>
      <c r="P606" s="50">
        <f t="shared" si="150"/>
        <v>0</v>
      </c>
      <c r="Q606" s="50">
        <f t="shared" si="151"/>
        <v>0</v>
      </c>
      <c r="R606" s="50">
        <f t="shared" si="152"/>
        <v>0</v>
      </c>
      <c r="S606" s="59"/>
      <c r="T606" s="59"/>
      <c r="U606" s="59"/>
      <c r="V606" s="59"/>
      <c r="W606" s="59"/>
      <c r="X606" s="59"/>
      <c r="Y606" s="75"/>
    </row>
    <row r="607" spans="1:25" ht="24" customHeight="1" x14ac:dyDescent="0.15">
      <c r="A607" s="72" t="s">
        <v>357</v>
      </c>
      <c r="B607" s="44" t="s">
        <v>347</v>
      </c>
      <c r="C607" s="44" t="s">
        <v>248</v>
      </c>
      <c r="D607" s="44" t="s">
        <v>195</v>
      </c>
      <c r="E607" s="73" t="s">
        <v>356</v>
      </c>
      <c r="F607" s="54"/>
      <c r="G607" s="60">
        <f t="shared" ref="G607:J607" si="161">+G635</f>
        <v>11836.4</v>
      </c>
      <c r="H607" s="60">
        <f t="shared" si="161"/>
        <v>11836.4</v>
      </c>
      <c r="I607" s="60">
        <f t="shared" si="161"/>
        <v>0</v>
      </c>
      <c r="J607" s="60">
        <f t="shared" si="161"/>
        <v>16000</v>
      </c>
      <c r="K607" s="60">
        <f>+K635</f>
        <v>16000</v>
      </c>
      <c r="L607" s="60">
        <f>+L635</f>
        <v>0</v>
      </c>
      <c r="M607" s="60">
        <f t="shared" ref="M607" si="162">+M635</f>
        <v>20000</v>
      </c>
      <c r="N607" s="60">
        <f>+N635</f>
        <v>20000</v>
      </c>
      <c r="O607" s="60">
        <f>+O635</f>
        <v>0</v>
      </c>
      <c r="P607" s="50">
        <f t="shared" si="150"/>
        <v>4000</v>
      </c>
      <c r="Q607" s="50">
        <f t="shared" si="151"/>
        <v>4000</v>
      </c>
      <c r="R607" s="50">
        <f t="shared" si="152"/>
        <v>0</v>
      </c>
      <c r="S607" s="60">
        <f t="shared" ref="S607" si="163">+S635</f>
        <v>20000</v>
      </c>
      <c r="T607" s="60">
        <f>+T635</f>
        <v>20000</v>
      </c>
      <c r="U607" s="60">
        <f>+U635</f>
        <v>0</v>
      </c>
      <c r="V607" s="60">
        <f t="shared" ref="V607" si="164">+V635</f>
        <v>20000</v>
      </c>
      <c r="W607" s="60">
        <f>+W635</f>
        <v>20000</v>
      </c>
      <c r="X607" s="60">
        <f>+X635</f>
        <v>0</v>
      </c>
      <c r="Y607" s="75"/>
    </row>
    <row r="608" spans="1:25" ht="12.75" customHeight="1" x14ac:dyDescent="0.15">
      <c r="A608" s="72"/>
      <c r="B608" s="44"/>
      <c r="C608" s="44"/>
      <c r="D608" s="54"/>
      <c r="E608" s="73" t="s">
        <v>5</v>
      </c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0">
        <f t="shared" si="150"/>
        <v>0</v>
      </c>
      <c r="Q608" s="50">
        <f t="shared" si="151"/>
        <v>0</v>
      </c>
      <c r="R608" s="50">
        <f t="shared" si="152"/>
        <v>0</v>
      </c>
      <c r="S608" s="54"/>
      <c r="T608" s="54"/>
      <c r="U608" s="54"/>
      <c r="V608" s="54"/>
      <c r="W608" s="54"/>
      <c r="X608" s="54"/>
      <c r="Y608" s="75"/>
    </row>
    <row r="609" spans="1:25" s="96" customFormat="1" ht="60" customHeight="1" x14ac:dyDescent="0.15">
      <c r="A609" s="144"/>
      <c r="B609" s="146"/>
      <c r="C609" s="146"/>
      <c r="D609" s="147"/>
      <c r="E609" s="117" t="s">
        <v>625</v>
      </c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0">
        <f t="shared" si="150"/>
        <v>0</v>
      </c>
      <c r="Q609" s="50">
        <f t="shared" si="151"/>
        <v>0</v>
      </c>
      <c r="R609" s="50">
        <f t="shared" si="152"/>
        <v>0</v>
      </c>
      <c r="S609" s="55"/>
      <c r="T609" s="55"/>
      <c r="U609" s="55"/>
      <c r="V609" s="55"/>
      <c r="W609" s="55"/>
      <c r="X609" s="55"/>
      <c r="Y609" s="95"/>
    </row>
    <row r="610" spans="1:25" ht="12.75" customHeight="1" x14ac:dyDescent="0.15">
      <c r="A610" s="72"/>
      <c r="B610" s="44"/>
      <c r="C610" s="44"/>
      <c r="D610" s="54"/>
      <c r="E610" s="73" t="s">
        <v>395</v>
      </c>
      <c r="F610" s="44" t="s">
        <v>394</v>
      </c>
      <c r="G610" s="44"/>
      <c r="H610" s="44"/>
      <c r="I610" s="44"/>
      <c r="J610" s="44"/>
      <c r="K610" s="44"/>
      <c r="L610" s="44"/>
      <c r="M610" s="44"/>
      <c r="N610" s="44"/>
      <c r="O610" s="44"/>
      <c r="P610" s="50">
        <f t="shared" si="150"/>
        <v>0</v>
      </c>
      <c r="Q610" s="50">
        <f t="shared" si="151"/>
        <v>0</v>
      </c>
      <c r="R610" s="50">
        <f t="shared" si="152"/>
        <v>0</v>
      </c>
      <c r="S610" s="44"/>
      <c r="T610" s="44"/>
      <c r="U610" s="44"/>
      <c r="V610" s="44"/>
      <c r="W610" s="44"/>
      <c r="X610" s="44"/>
      <c r="Y610" s="75"/>
    </row>
    <row r="611" spans="1:25" ht="12.75" customHeight="1" x14ac:dyDescent="0.15">
      <c r="A611" s="72"/>
      <c r="B611" s="44"/>
      <c r="C611" s="44"/>
      <c r="D611" s="54"/>
      <c r="E611" s="73" t="s">
        <v>399</v>
      </c>
      <c r="F611" s="44" t="s">
        <v>398</v>
      </c>
      <c r="G611" s="44"/>
      <c r="H611" s="44"/>
      <c r="I611" s="44"/>
      <c r="J611" s="44"/>
      <c r="K611" s="44"/>
      <c r="L611" s="44"/>
      <c r="M611" s="44"/>
      <c r="N611" s="44"/>
      <c r="O611" s="44"/>
      <c r="P611" s="50">
        <f t="shared" si="150"/>
        <v>0</v>
      </c>
      <c r="Q611" s="50">
        <f t="shared" si="151"/>
        <v>0</v>
      </c>
      <c r="R611" s="50">
        <f t="shared" si="152"/>
        <v>0</v>
      </c>
      <c r="S611" s="44"/>
      <c r="T611" s="44"/>
      <c r="U611" s="44"/>
      <c r="V611" s="44"/>
      <c r="W611" s="44"/>
      <c r="X611" s="44"/>
      <c r="Y611" s="75"/>
    </row>
    <row r="612" spans="1:25" ht="12.75" customHeight="1" x14ac:dyDescent="0.15">
      <c r="A612" s="72"/>
      <c r="B612" s="44"/>
      <c r="C612" s="44"/>
      <c r="D612" s="54"/>
      <c r="E612" s="73" t="s">
        <v>402</v>
      </c>
      <c r="F612" s="44" t="s">
        <v>403</v>
      </c>
      <c r="G612" s="44"/>
      <c r="H612" s="44"/>
      <c r="I612" s="44"/>
      <c r="J612" s="44"/>
      <c r="K612" s="44"/>
      <c r="L612" s="44"/>
      <c r="M612" s="44"/>
      <c r="N612" s="44"/>
      <c r="O612" s="44"/>
      <c r="P612" s="50">
        <f t="shared" si="150"/>
        <v>0</v>
      </c>
      <c r="Q612" s="50">
        <f t="shared" si="151"/>
        <v>0</v>
      </c>
      <c r="R612" s="50">
        <f t="shared" si="152"/>
        <v>0</v>
      </c>
      <c r="S612" s="44"/>
      <c r="T612" s="44"/>
      <c r="U612" s="44"/>
      <c r="V612" s="44"/>
      <c r="W612" s="44"/>
      <c r="X612" s="44"/>
      <c r="Y612" s="75"/>
    </row>
    <row r="613" spans="1:25" ht="12.75" customHeight="1" x14ac:dyDescent="0.15">
      <c r="A613" s="72"/>
      <c r="B613" s="44"/>
      <c r="C613" s="44"/>
      <c r="D613" s="54"/>
      <c r="E613" s="73" t="s">
        <v>451</v>
      </c>
      <c r="F613" s="44" t="s">
        <v>450</v>
      </c>
      <c r="G613" s="44"/>
      <c r="H613" s="44"/>
      <c r="I613" s="44"/>
      <c r="J613" s="44"/>
      <c r="K613" s="44"/>
      <c r="L613" s="44"/>
      <c r="M613" s="44"/>
      <c r="N613" s="44"/>
      <c r="O613" s="44"/>
      <c r="P613" s="50">
        <f t="shared" si="150"/>
        <v>0</v>
      </c>
      <c r="Q613" s="50">
        <f t="shared" si="151"/>
        <v>0</v>
      </c>
      <c r="R613" s="50">
        <f t="shared" si="152"/>
        <v>0</v>
      </c>
      <c r="S613" s="44"/>
      <c r="T613" s="44"/>
      <c r="U613" s="44"/>
      <c r="V613" s="44"/>
      <c r="W613" s="44"/>
      <c r="X613" s="44"/>
      <c r="Y613" s="75"/>
    </row>
    <row r="614" spans="1:25" s="96" customFormat="1" ht="46.5" customHeight="1" x14ac:dyDescent="0.15">
      <c r="A614" s="144"/>
      <c r="B614" s="146"/>
      <c r="C614" s="146"/>
      <c r="D614" s="147"/>
      <c r="E614" s="117" t="s">
        <v>626</v>
      </c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0">
        <f t="shared" si="150"/>
        <v>0</v>
      </c>
      <c r="Q614" s="50">
        <f t="shared" si="151"/>
        <v>0</v>
      </c>
      <c r="R614" s="50">
        <f t="shared" si="152"/>
        <v>0</v>
      </c>
      <c r="S614" s="55"/>
      <c r="T614" s="55"/>
      <c r="U614" s="55"/>
      <c r="V614" s="55"/>
      <c r="W614" s="55"/>
      <c r="X614" s="55"/>
      <c r="Y614" s="95"/>
    </row>
    <row r="615" spans="1:25" ht="12.75" customHeight="1" x14ac:dyDescent="0.15">
      <c r="A615" s="72"/>
      <c r="B615" s="44"/>
      <c r="C615" s="44"/>
      <c r="D615" s="54"/>
      <c r="E615" s="73" t="s">
        <v>402</v>
      </c>
      <c r="F615" s="44" t="s">
        <v>403</v>
      </c>
      <c r="G615" s="44"/>
      <c r="H615" s="44"/>
      <c r="I615" s="44"/>
      <c r="J615" s="44"/>
      <c r="K615" s="44"/>
      <c r="L615" s="44"/>
      <c r="M615" s="44"/>
      <c r="N615" s="44"/>
      <c r="O615" s="44"/>
      <c r="P615" s="50">
        <f t="shared" si="150"/>
        <v>0</v>
      </c>
      <c r="Q615" s="50">
        <f t="shared" si="151"/>
        <v>0</v>
      </c>
      <c r="R615" s="50">
        <f t="shared" si="152"/>
        <v>0</v>
      </c>
      <c r="S615" s="44"/>
      <c r="T615" s="44"/>
      <c r="U615" s="44"/>
      <c r="V615" s="44"/>
      <c r="W615" s="44"/>
      <c r="X615" s="44"/>
      <c r="Y615" s="75"/>
    </row>
    <row r="616" spans="1:25" ht="12.75" customHeight="1" x14ac:dyDescent="0.15">
      <c r="A616" s="72"/>
      <c r="B616" s="44"/>
      <c r="C616" s="44"/>
      <c r="D616" s="54"/>
      <c r="E616" s="73" t="s">
        <v>415</v>
      </c>
      <c r="F616" s="44" t="s">
        <v>414</v>
      </c>
      <c r="G616" s="44"/>
      <c r="H616" s="44"/>
      <c r="I616" s="44"/>
      <c r="J616" s="44"/>
      <c r="K616" s="44"/>
      <c r="L616" s="44"/>
      <c r="M616" s="44"/>
      <c r="N616" s="44"/>
      <c r="O616" s="44"/>
      <c r="P616" s="50">
        <f t="shared" si="150"/>
        <v>0</v>
      </c>
      <c r="Q616" s="50">
        <f t="shared" si="151"/>
        <v>0</v>
      </c>
      <c r="R616" s="50">
        <f t="shared" si="152"/>
        <v>0</v>
      </c>
      <c r="S616" s="44"/>
      <c r="T616" s="44"/>
      <c r="U616" s="44"/>
      <c r="V616" s="44"/>
      <c r="W616" s="44"/>
      <c r="X616" s="44"/>
      <c r="Y616" s="75"/>
    </row>
    <row r="617" spans="1:25" ht="12.75" customHeight="1" x14ac:dyDescent="0.15">
      <c r="A617" s="72"/>
      <c r="B617" s="44"/>
      <c r="C617" s="44"/>
      <c r="D617" s="54"/>
      <c r="E617" s="73" t="s">
        <v>440</v>
      </c>
      <c r="F617" s="44" t="s">
        <v>441</v>
      </c>
      <c r="G617" s="44"/>
      <c r="H617" s="44"/>
      <c r="I617" s="44"/>
      <c r="J617" s="44"/>
      <c r="K617" s="44"/>
      <c r="L617" s="44"/>
      <c r="M617" s="44"/>
      <c r="N617" s="44"/>
      <c r="O617" s="44"/>
      <c r="P617" s="50">
        <f t="shared" si="150"/>
        <v>0</v>
      </c>
      <c r="Q617" s="50">
        <f t="shared" si="151"/>
        <v>0</v>
      </c>
      <c r="R617" s="50">
        <f t="shared" si="152"/>
        <v>0</v>
      </c>
      <c r="S617" s="44"/>
      <c r="T617" s="44"/>
      <c r="U617" s="44"/>
      <c r="V617" s="44"/>
      <c r="W617" s="44"/>
      <c r="X617" s="44"/>
      <c r="Y617" s="75"/>
    </row>
    <row r="618" spans="1:25" s="96" customFormat="1" ht="46.5" customHeight="1" x14ac:dyDescent="0.15">
      <c r="A618" s="144"/>
      <c r="B618" s="146"/>
      <c r="C618" s="146"/>
      <c r="D618" s="147"/>
      <c r="E618" s="117" t="s">
        <v>627</v>
      </c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0">
        <f t="shared" si="150"/>
        <v>0</v>
      </c>
      <c r="Q618" s="50">
        <f t="shared" si="151"/>
        <v>0</v>
      </c>
      <c r="R618" s="50">
        <f t="shared" si="152"/>
        <v>0</v>
      </c>
      <c r="S618" s="55"/>
      <c r="T618" s="55"/>
      <c r="U618" s="55"/>
      <c r="V618" s="55"/>
      <c r="W618" s="55"/>
      <c r="X618" s="55"/>
      <c r="Y618" s="95"/>
    </row>
    <row r="619" spans="1:25" ht="12.75" customHeight="1" x14ac:dyDescent="0.15">
      <c r="A619" s="72"/>
      <c r="B619" s="44"/>
      <c r="C619" s="44"/>
      <c r="D619" s="54"/>
      <c r="E619" s="73" t="s">
        <v>436</v>
      </c>
      <c r="F619" s="44" t="s">
        <v>437</v>
      </c>
      <c r="G619" s="44"/>
      <c r="H619" s="44"/>
      <c r="I619" s="44"/>
      <c r="J619" s="44"/>
      <c r="K619" s="44"/>
      <c r="L619" s="44"/>
      <c r="M619" s="44"/>
      <c r="N619" s="44"/>
      <c r="O619" s="44"/>
      <c r="P619" s="50">
        <f t="shared" si="150"/>
        <v>0</v>
      </c>
      <c r="Q619" s="50">
        <f t="shared" si="151"/>
        <v>0</v>
      </c>
      <c r="R619" s="50">
        <f t="shared" si="152"/>
        <v>0</v>
      </c>
      <c r="S619" s="44"/>
      <c r="T619" s="44"/>
      <c r="U619" s="44"/>
      <c r="V619" s="44"/>
      <c r="W619" s="44"/>
      <c r="X619" s="44"/>
      <c r="Y619" s="75"/>
    </row>
    <row r="620" spans="1:25" s="96" customFormat="1" ht="46.5" customHeight="1" x14ac:dyDescent="0.15">
      <c r="A620" s="144"/>
      <c r="B620" s="146"/>
      <c r="C620" s="146"/>
      <c r="D620" s="147"/>
      <c r="E620" s="117" t="s">
        <v>628</v>
      </c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0">
        <f t="shared" si="150"/>
        <v>0</v>
      </c>
      <c r="Q620" s="50">
        <f t="shared" si="151"/>
        <v>0</v>
      </c>
      <c r="R620" s="50">
        <f t="shared" si="152"/>
        <v>0</v>
      </c>
      <c r="S620" s="55"/>
      <c r="T620" s="55"/>
      <c r="U620" s="55"/>
      <c r="V620" s="55"/>
      <c r="W620" s="55"/>
      <c r="X620" s="55"/>
      <c r="Y620" s="95"/>
    </row>
    <row r="621" spans="1:25" ht="12.75" customHeight="1" x14ac:dyDescent="0.15">
      <c r="A621" s="72"/>
      <c r="B621" s="44"/>
      <c r="C621" s="44"/>
      <c r="D621" s="54"/>
      <c r="E621" s="73" t="s">
        <v>385</v>
      </c>
      <c r="F621" s="44" t="s">
        <v>384</v>
      </c>
      <c r="G621" s="44"/>
      <c r="H621" s="44"/>
      <c r="I621" s="44"/>
      <c r="J621" s="44"/>
      <c r="K621" s="44"/>
      <c r="L621" s="44"/>
      <c r="M621" s="44"/>
      <c r="N621" s="44"/>
      <c r="O621" s="44"/>
      <c r="P621" s="50">
        <f t="shared" si="150"/>
        <v>0</v>
      </c>
      <c r="Q621" s="50">
        <f t="shared" si="151"/>
        <v>0</v>
      </c>
      <c r="R621" s="50">
        <f t="shared" si="152"/>
        <v>0</v>
      </c>
      <c r="S621" s="44"/>
      <c r="T621" s="44"/>
      <c r="U621" s="44"/>
      <c r="V621" s="44"/>
      <c r="W621" s="44"/>
      <c r="X621" s="44"/>
      <c r="Y621" s="75"/>
    </row>
    <row r="622" spans="1:25" ht="12.75" customHeight="1" x14ac:dyDescent="0.15">
      <c r="A622" s="72"/>
      <c r="B622" s="44"/>
      <c r="C622" s="44"/>
      <c r="D622" s="54"/>
      <c r="E622" s="73" t="s">
        <v>402</v>
      </c>
      <c r="F622" s="44" t="s">
        <v>403</v>
      </c>
      <c r="G622" s="44"/>
      <c r="H622" s="44"/>
      <c r="I622" s="44"/>
      <c r="J622" s="44"/>
      <c r="K622" s="44"/>
      <c r="L622" s="44"/>
      <c r="M622" s="44"/>
      <c r="N622" s="44"/>
      <c r="O622" s="44"/>
      <c r="P622" s="50">
        <f t="shared" si="150"/>
        <v>0</v>
      </c>
      <c r="Q622" s="50">
        <f t="shared" si="151"/>
        <v>0</v>
      </c>
      <c r="R622" s="50">
        <f t="shared" si="152"/>
        <v>0</v>
      </c>
      <c r="S622" s="44"/>
      <c r="T622" s="44"/>
      <c r="U622" s="44"/>
      <c r="V622" s="44"/>
      <c r="W622" s="44"/>
      <c r="X622" s="44"/>
      <c r="Y622" s="75"/>
    </row>
    <row r="623" spans="1:25" ht="12.75" customHeight="1" x14ac:dyDescent="0.15">
      <c r="A623" s="72"/>
      <c r="B623" s="44"/>
      <c r="C623" s="44"/>
      <c r="D623" s="54"/>
      <c r="E623" s="73" t="s">
        <v>405</v>
      </c>
      <c r="F623" s="44" t="s">
        <v>404</v>
      </c>
      <c r="G623" s="44"/>
      <c r="H623" s="44"/>
      <c r="I623" s="44"/>
      <c r="J623" s="44"/>
      <c r="K623" s="44"/>
      <c r="L623" s="44"/>
      <c r="M623" s="44"/>
      <c r="N623" s="44"/>
      <c r="O623" s="44"/>
      <c r="P623" s="50">
        <f t="shared" si="150"/>
        <v>0</v>
      </c>
      <c r="Q623" s="50">
        <f t="shared" si="151"/>
        <v>0</v>
      </c>
      <c r="R623" s="50">
        <f t="shared" si="152"/>
        <v>0</v>
      </c>
      <c r="S623" s="44"/>
      <c r="T623" s="44"/>
      <c r="U623" s="44"/>
      <c r="V623" s="44"/>
      <c r="W623" s="44"/>
      <c r="X623" s="44"/>
      <c r="Y623" s="75"/>
    </row>
    <row r="624" spans="1:25" s="96" customFormat="1" ht="46.5" customHeight="1" x14ac:dyDescent="0.15">
      <c r="A624" s="144"/>
      <c r="B624" s="146"/>
      <c r="C624" s="146"/>
      <c r="D624" s="147"/>
      <c r="E624" s="117" t="s">
        <v>629</v>
      </c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0">
        <f t="shared" si="150"/>
        <v>0</v>
      </c>
      <c r="Q624" s="50">
        <f t="shared" si="151"/>
        <v>0</v>
      </c>
      <c r="R624" s="50">
        <f t="shared" si="152"/>
        <v>0</v>
      </c>
      <c r="S624" s="55"/>
      <c r="T624" s="55"/>
      <c r="U624" s="55"/>
      <c r="V624" s="55"/>
      <c r="W624" s="55"/>
      <c r="X624" s="55"/>
      <c r="Y624" s="95"/>
    </row>
    <row r="625" spans="1:25" ht="12.75" customHeight="1" x14ac:dyDescent="0.15">
      <c r="A625" s="72"/>
      <c r="B625" s="44"/>
      <c r="C625" s="44"/>
      <c r="D625" s="54"/>
      <c r="E625" s="73" t="s">
        <v>402</v>
      </c>
      <c r="F625" s="44" t="s">
        <v>403</v>
      </c>
      <c r="G625" s="44"/>
      <c r="H625" s="44"/>
      <c r="I625" s="44"/>
      <c r="J625" s="44"/>
      <c r="K625" s="44"/>
      <c r="L625" s="44"/>
      <c r="M625" s="44"/>
      <c r="N625" s="44"/>
      <c r="O625" s="44"/>
      <c r="P625" s="50">
        <f t="shared" si="150"/>
        <v>0</v>
      </c>
      <c r="Q625" s="50">
        <f t="shared" si="151"/>
        <v>0</v>
      </c>
      <c r="R625" s="50">
        <f t="shared" si="152"/>
        <v>0</v>
      </c>
      <c r="S625" s="44"/>
      <c r="T625" s="44"/>
      <c r="U625" s="44"/>
      <c r="V625" s="44"/>
      <c r="W625" s="44"/>
      <c r="X625" s="44"/>
      <c r="Y625" s="75"/>
    </row>
    <row r="626" spans="1:25" ht="12.75" customHeight="1" x14ac:dyDescent="0.15">
      <c r="A626" s="72"/>
      <c r="B626" s="44"/>
      <c r="C626" s="44"/>
      <c r="D626" s="54"/>
      <c r="E626" s="73" t="s">
        <v>415</v>
      </c>
      <c r="F626" s="44" t="s">
        <v>414</v>
      </c>
      <c r="G626" s="44"/>
      <c r="H626" s="44"/>
      <c r="I626" s="44"/>
      <c r="J626" s="44"/>
      <c r="K626" s="44"/>
      <c r="L626" s="44"/>
      <c r="M626" s="44"/>
      <c r="N626" s="44"/>
      <c r="O626" s="44"/>
      <c r="P626" s="50">
        <f t="shared" si="150"/>
        <v>0</v>
      </c>
      <c r="Q626" s="50">
        <f t="shared" si="151"/>
        <v>0</v>
      </c>
      <c r="R626" s="50">
        <f t="shared" si="152"/>
        <v>0</v>
      </c>
      <c r="S626" s="44"/>
      <c r="T626" s="44"/>
      <c r="U626" s="44"/>
      <c r="V626" s="44"/>
      <c r="W626" s="44"/>
      <c r="X626" s="44"/>
      <c r="Y626" s="75"/>
    </row>
    <row r="627" spans="1:25" ht="12.75" customHeight="1" x14ac:dyDescent="0.15">
      <c r="A627" s="72"/>
      <c r="B627" s="44"/>
      <c r="C627" s="44"/>
      <c r="D627" s="54"/>
      <c r="E627" s="73" t="s">
        <v>440</v>
      </c>
      <c r="F627" s="44" t="s">
        <v>441</v>
      </c>
      <c r="G627" s="44"/>
      <c r="H627" s="44"/>
      <c r="I627" s="44"/>
      <c r="J627" s="44"/>
      <c r="K627" s="44"/>
      <c r="L627" s="44"/>
      <c r="M627" s="44"/>
      <c r="N627" s="44"/>
      <c r="O627" s="44"/>
      <c r="P627" s="50">
        <f t="shared" si="150"/>
        <v>0</v>
      </c>
      <c r="Q627" s="50">
        <f t="shared" si="151"/>
        <v>0</v>
      </c>
      <c r="R627" s="50">
        <f t="shared" si="152"/>
        <v>0</v>
      </c>
      <c r="S627" s="44"/>
      <c r="T627" s="44"/>
      <c r="U627" s="44"/>
      <c r="V627" s="44"/>
      <c r="W627" s="44"/>
      <c r="X627" s="44"/>
      <c r="Y627" s="75"/>
    </row>
    <row r="628" spans="1:25" s="96" customFormat="1" ht="46.5" customHeight="1" x14ac:dyDescent="0.15">
      <c r="A628" s="144"/>
      <c r="B628" s="146"/>
      <c r="C628" s="146"/>
      <c r="D628" s="147"/>
      <c r="E628" s="117" t="s">
        <v>630</v>
      </c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0">
        <f t="shared" si="150"/>
        <v>0</v>
      </c>
      <c r="Q628" s="50">
        <f t="shared" si="151"/>
        <v>0</v>
      </c>
      <c r="R628" s="50">
        <f t="shared" si="152"/>
        <v>0</v>
      </c>
      <c r="S628" s="55"/>
      <c r="T628" s="55"/>
      <c r="U628" s="55"/>
      <c r="V628" s="55"/>
      <c r="W628" s="55"/>
      <c r="X628" s="55"/>
      <c r="Y628" s="95"/>
    </row>
    <row r="629" spans="1:25" ht="12.75" customHeight="1" x14ac:dyDescent="0.15">
      <c r="A629" s="72"/>
      <c r="B629" s="44"/>
      <c r="C629" s="44"/>
      <c r="D629" s="54"/>
      <c r="E629" s="73" t="s">
        <v>432</v>
      </c>
      <c r="F629" s="44" t="s">
        <v>433</v>
      </c>
      <c r="G629" s="44"/>
      <c r="H629" s="44"/>
      <c r="I629" s="44"/>
      <c r="J629" s="44"/>
      <c r="K629" s="44"/>
      <c r="L629" s="44"/>
      <c r="M629" s="44"/>
      <c r="N629" s="44"/>
      <c r="O629" s="44"/>
      <c r="P629" s="50">
        <f t="shared" si="150"/>
        <v>0</v>
      </c>
      <c r="Q629" s="50">
        <f t="shared" si="151"/>
        <v>0</v>
      </c>
      <c r="R629" s="50">
        <f t="shared" si="152"/>
        <v>0</v>
      </c>
      <c r="S629" s="44"/>
      <c r="T629" s="44"/>
      <c r="U629" s="44"/>
      <c r="V629" s="44"/>
      <c r="W629" s="44"/>
      <c r="X629" s="44"/>
      <c r="Y629" s="75"/>
    </row>
    <row r="630" spans="1:25" ht="12.75" customHeight="1" x14ac:dyDescent="0.15">
      <c r="A630" s="72"/>
      <c r="B630" s="44"/>
      <c r="C630" s="44"/>
      <c r="D630" s="54"/>
      <c r="E630" s="73" t="s">
        <v>440</v>
      </c>
      <c r="F630" s="44" t="s">
        <v>441</v>
      </c>
      <c r="G630" s="44"/>
      <c r="H630" s="44"/>
      <c r="I630" s="44"/>
      <c r="J630" s="44"/>
      <c r="K630" s="44"/>
      <c r="L630" s="44"/>
      <c r="M630" s="44"/>
      <c r="N630" s="44"/>
      <c r="O630" s="44"/>
      <c r="P630" s="50">
        <f t="shared" si="150"/>
        <v>0</v>
      </c>
      <c r="Q630" s="50">
        <f t="shared" si="151"/>
        <v>0</v>
      </c>
      <c r="R630" s="50">
        <f t="shared" si="152"/>
        <v>0</v>
      </c>
      <c r="S630" s="44"/>
      <c r="T630" s="44"/>
      <c r="U630" s="44"/>
      <c r="V630" s="44"/>
      <c r="W630" s="44"/>
      <c r="X630" s="44"/>
      <c r="Y630" s="75"/>
    </row>
    <row r="631" spans="1:25" s="96" customFormat="1" ht="51" customHeight="1" x14ac:dyDescent="0.15">
      <c r="A631" s="144"/>
      <c r="B631" s="146"/>
      <c r="C631" s="146"/>
      <c r="D631" s="147"/>
      <c r="E631" s="117" t="s">
        <v>631</v>
      </c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0">
        <f t="shared" si="150"/>
        <v>0</v>
      </c>
      <c r="Q631" s="50">
        <f t="shared" si="151"/>
        <v>0</v>
      </c>
      <c r="R631" s="50">
        <f t="shared" si="152"/>
        <v>0</v>
      </c>
      <c r="S631" s="55"/>
      <c r="T631" s="55"/>
      <c r="U631" s="55"/>
      <c r="V631" s="55"/>
      <c r="W631" s="55"/>
      <c r="X631" s="55"/>
      <c r="Y631" s="95"/>
    </row>
    <row r="632" spans="1:25" ht="12.75" customHeight="1" x14ac:dyDescent="0.15">
      <c r="A632" s="72"/>
      <c r="B632" s="44"/>
      <c r="C632" s="44"/>
      <c r="D632" s="54"/>
      <c r="E632" s="73" t="s">
        <v>385</v>
      </c>
      <c r="F632" s="44" t="s">
        <v>384</v>
      </c>
      <c r="G632" s="44"/>
      <c r="H632" s="44"/>
      <c r="I632" s="44"/>
      <c r="J632" s="44"/>
      <c r="K632" s="44"/>
      <c r="L632" s="44"/>
      <c r="M632" s="44"/>
      <c r="N632" s="44"/>
      <c r="O632" s="44"/>
      <c r="P632" s="50">
        <f t="shared" si="150"/>
        <v>0</v>
      </c>
      <c r="Q632" s="50">
        <f t="shared" si="151"/>
        <v>0</v>
      </c>
      <c r="R632" s="50">
        <f t="shared" si="152"/>
        <v>0</v>
      </c>
      <c r="S632" s="44"/>
      <c r="T632" s="44"/>
      <c r="U632" s="44"/>
      <c r="V632" s="44"/>
      <c r="W632" s="44"/>
      <c r="X632" s="44"/>
      <c r="Y632" s="75"/>
    </row>
    <row r="633" spans="1:25" ht="12.75" customHeight="1" x14ac:dyDescent="0.15">
      <c r="A633" s="72"/>
      <c r="B633" s="44"/>
      <c r="C633" s="44"/>
      <c r="D633" s="54"/>
      <c r="E633" s="73" t="s">
        <v>402</v>
      </c>
      <c r="F633" s="44" t="s">
        <v>403</v>
      </c>
      <c r="G633" s="44"/>
      <c r="H633" s="44"/>
      <c r="I633" s="44"/>
      <c r="J633" s="44"/>
      <c r="K633" s="44"/>
      <c r="L633" s="44"/>
      <c r="M633" s="44"/>
      <c r="N633" s="44"/>
      <c r="O633" s="44"/>
      <c r="P633" s="50">
        <f t="shared" si="150"/>
        <v>0</v>
      </c>
      <c r="Q633" s="50">
        <f t="shared" si="151"/>
        <v>0</v>
      </c>
      <c r="R633" s="50">
        <f t="shared" si="152"/>
        <v>0</v>
      </c>
      <c r="S633" s="44"/>
      <c r="T633" s="44"/>
      <c r="U633" s="44"/>
      <c r="V633" s="44"/>
      <c r="W633" s="44"/>
      <c r="X633" s="44"/>
      <c r="Y633" s="75"/>
    </row>
    <row r="634" spans="1:25" ht="12.75" customHeight="1" x14ac:dyDescent="0.15">
      <c r="A634" s="72"/>
      <c r="B634" s="44"/>
      <c r="C634" s="44"/>
      <c r="D634" s="54"/>
      <c r="E634" s="73" t="s">
        <v>415</v>
      </c>
      <c r="F634" s="44" t="s">
        <v>414</v>
      </c>
      <c r="G634" s="44"/>
      <c r="H634" s="44"/>
      <c r="I634" s="44"/>
      <c r="J634" s="44"/>
      <c r="K634" s="44"/>
      <c r="L634" s="44"/>
      <c r="M634" s="44"/>
      <c r="N634" s="44"/>
      <c r="O634" s="44"/>
      <c r="P634" s="50">
        <f t="shared" si="150"/>
        <v>0</v>
      </c>
      <c r="Q634" s="50">
        <f t="shared" si="151"/>
        <v>0</v>
      </c>
      <c r="R634" s="50">
        <f t="shared" si="152"/>
        <v>0</v>
      </c>
      <c r="S634" s="44"/>
      <c r="T634" s="44"/>
      <c r="U634" s="44"/>
      <c r="V634" s="44"/>
      <c r="W634" s="44"/>
      <c r="X634" s="44"/>
      <c r="Y634" s="75"/>
    </row>
    <row r="635" spans="1:25" ht="12.75" customHeight="1" x14ac:dyDescent="0.15">
      <c r="A635" s="72"/>
      <c r="B635" s="44"/>
      <c r="C635" s="44"/>
      <c r="D635" s="54"/>
      <c r="E635" s="73" t="s">
        <v>434</v>
      </c>
      <c r="F635" s="44" t="s">
        <v>435</v>
      </c>
      <c r="G635" s="109">
        <f>+H635+I635</f>
        <v>11836.4</v>
      </c>
      <c r="H635" s="107">
        <v>11836.4</v>
      </c>
      <c r="I635" s="44"/>
      <c r="J635" s="106">
        <f>+K635+L635</f>
        <v>16000</v>
      </c>
      <c r="K635" s="106">
        <v>16000</v>
      </c>
      <c r="L635" s="44"/>
      <c r="M635" s="106">
        <f>+N635+O635</f>
        <v>20000</v>
      </c>
      <c r="N635" s="106">
        <v>20000</v>
      </c>
      <c r="O635" s="44"/>
      <c r="P635" s="50">
        <f t="shared" si="150"/>
        <v>4000</v>
      </c>
      <c r="Q635" s="50">
        <f t="shared" si="151"/>
        <v>4000</v>
      </c>
      <c r="R635" s="50">
        <f t="shared" si="152"/>
        <v>0</v>
      </c>
      <c r="S635" s="106">
        <f>+T635+U635</f>
        <v>20000</v>
      </c>
      <c r="T635" s="106">
        <v>20000</v>
      </c>
      <c r="U635" s="44"/>
      <c r="V635" s="106">
        <f>+W635+X635</f>
        <v>20000</v>
      </c>
      <c r="W635" s="106">
        <v>20000</v>
      </c>
      <c r="X635" s="44"/>
      <c r="Y635" s="75"/>
    </row>
    <row r="636" spans="1:25" ht="12.75" customHeight="1" x14ac:dyDescent="0.15">
      <c r="A636" s="72"/>
      <c r="B636" s="44"/>
      <c r="C636" s="44"/>
      <c r="D636" s="54"/>
      <c r="E636" s="73" t="s">
        <v>440</v>
      </c>
      <c r="F636" s="44" t="s">
        <v>441</v>
      </c>
      <c r="G636" s="44"/>
      <c r="H636" s="44"/>
      <c r="I636" s="44"/>
      <c r="J636" s="44"/>
      <c r="K636" s="44"/>
      <c r="L636" s="44"/>
      <c r="M636" s="44"/>
      <c r="N636" s="44"/>
      <c r="O636" s="44"/>
      <c r="P636" s="50">
        <f t="shared" si="150"/>
        <v>0</v>
      </c>
      <c r="Q636" s="50">
        <f t="shared" si="151"/>
        <v>0</v>
      </c>
      <c r="R636" s="50">
        <f t="shared" si="152"/>
        <v>0</v>
      </c>
      <c r="S636" s="44"/>
      <c r="T636" s="44"/>
      <c r="U636" s="44"/>
      <c r="V636" s="44"/>
      <c r="W636" s="44"/>
      <c r="X636" s="44"/>
      <c r="Y636" s="75"/>
    </row>
    <row r="637" spans="1:25" s="96" customFormat="1" ht="46.5" customHeight="1" x14ac:dyDescent="0.15">
      <c r="A637" s="144" t="s">
        <v>358</v>
      </c>
      <c r="B637" s="146" t="s">
        <v>347</v>
      </c>
      <c r="C637" s="146" t="s">
        <v>253</v>
      </c>
      <c r="D637" s="147" t="s">
        <v>192</v>
      </c>
      <c r="E637" s="117" t="s">
        <v>359</v>
      </c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0">
        <f t="shared" si="150"/>
        <v>0</v>
      </c>
      <c r="Q637" s="50">
        <f t="shared" si="151"/>
        <v>0</v>
      </c>
      <c r="R637" s="50">
        <f t="shared" si="152"/>
        <v>0</v>
      </c>
      <c r="S637" s="55"/>
      <c r="T637" s="55"/>
      <c r="U637" s="55"/>
      <c r="V637" s="55"/>
      <c r="W637" s="55"/>
      <c r="X637" s="55"/>
      <c r="Y637" s="95"/>
    </row>
    <row r="638" spans="1:25" ht="12.75" customHeight="1" x14ac:dyDescent="0.15">
      <c r="A638" s="72"/>
      <c r="B638" s="44"/>
      <c r="C638" s="44"/>
      <c r="D638" s="54"/>
      <c r="E638" s="73" t="s">
        <v>197</v>
      </c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0">
        <f t="shared" si="150"/>
        <v>0</v>
      </c>
      <c r="Q638" s="50">
        <f t="shared" si="151"/>
        <v>0</v>
      </c>
      <c r="R638" s="50">
        <f t="shared" si="152"/>
        <v>0</v>
      </c>
      <c r="S638" s="54"/>
      <c r="T638" s="54"/>
      <c r="U638" s="54"/>
      <c r="V638" s="54"/>
      <c r="W638" s="54"/>
      <c r="X638" s="54"/>
      <c r="Y638" s="75"/>
    </row>
    <row r="639" spans="1:25" ht="12.75" customHeight="1" x14ac:dyDescent="0.15">
      <c r="A639" s="72" t="s">
        <v>360</v>
      </c>
      <c r="B639" s="44" t="s">
        <v>347</v>
      </c>
      <c r="C639" s="44" t="s">
        <v>253</v>
      </c>
      <c r="D639" s="44" t="s">
        <v>219</v>
      </c>
      <c r="E639" s="73" t="s">
        <v>361</v>
      </c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0">
        <f t="shared" si="150"/>
        <v>0</v>
      </c>
      <c r="Q639" s="50">
        <f t="shared" si="151"/>
        <v>0</v>
      </c>
      <c r="R639" s="50">
        <f t="shared" si="152"/>
        <v>0</v>
      </c>
      <c r="S639" s="54"/>
      <c r="T639" s="54"/>
      <c r="U639" s="54"/>
      <c r="V639" s="54"/>
      <c r="W639" s="54"/>
      <c r="X639" s="54"/>
      <c r="Y639" s="75"/>
    </row>
    <row r="640" spans="1:25" ht="12.75" customHeight="1" x14ac:dyDescent="0.15">
      <c r="A640" s="72"/>
      <c r="B640" s="44"/>
      <c r="C640" s="44"/>
      <c r="D640" s="54"/>
      <c r="E640" s="73" t="s">
        <v>5</v>
      </c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0">
        <f t="shared" si="150"/>
        <v>0</v>
      </c>
      <c r="Q640" s="50">
        <f t="shared" si="151"/>
        <v>0</v>
      </c>
      <c r="R640" s="50">
        <f t="shared" si="152"/>
        <v>0</v>
      </c>
      <c r="S640" s="54"/>
      <c r="T640" s="54"/>
      <c r="U640" s="54"/>
      <c r="V640" s="54"/>
      <c r="W640" s="54"/>
      <c r="X640" s="54"/>
      <c r="Y640" s="75"/>
    </row>
    <row r="641" spans="1:25" s="96" customFormat="1" ht="46.5" customHeight="1" x14ac:dyDescent="0.15">
      <c r="A641" s="144"/>
      <c r="B641" s="146"/>
      <c r="C641" s="146"/>
      <c r="D641" s="147"/>
      <c r="E641" s="117" t="s">
        <v>632</v>
      </c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0">
        <f t="shared" si="150"/>
        <v>0</v>
      </c>
      <c r="Q641" s="50">
        <f t="shared" si="151"/>
        <v>0</v>
      </c>
      <c r="R641" s="50">
        <f t="shared" si="152"/>
        <v>0</v>
      </c>
      <c r="S641" s="55"/>
      <c r="T641" s="55"/>
      <c r="U641" s="55"/>
      <c r="V641" s="55"/>
      <c r="W641" s="55"/>
      <c r="X641" s="55"/>
      <c r="Y641" s="95"/>
    </row>
    <row r="642" spans="1:25" ht="12.75" customHeight="1" x14ac:dyDescent="0.15">
      <c r="A642" s="72"/>
      <c r="B642" s="44"/>
      <c r="C642" s="44"/>
      <c r="D642" s="54"/>
      <c r="E642" s="73" t="s">
        <v>434</v>
      </c>
      <c r="F642" s="44" t="s">
        <v>435</v>
      </c>
      <c r="G642" s="44"/>
      <c r="H642" s="44"/>
      <c r="I642" s="44"/>
      <c r="J642" s="44"/>
      <c r="K642" s="44"/>
      <c r="L642" s="44"/>
      <c r="M642" s="44"/>
      <c r="N642" s="44"/>
      <c r="O642" s="44"/>
      <c r="P642" s="50">
        <f t="shared" si="150"/>
        <v>0</v>
      </c>
      <c r="Q642" s="50">
        <f t="shared" si="151"/>
        <v>0</v>
      </c>
      <c r="R642" s="50">
        <f t="shared" si="152"/>
        <v>0</v>
      </c>
      <c r="S642" s="44"/>
      <c r="T642" s="44"/>
      <c r="U642" s="44"/>
      <c r="V642" s="44"/>
      <c r="W642" s="44"/>
      <c r="X642" s="44"/>
      <c r="Y642" s="75"/>
    </row>
    <row r="643" spans="1:25" s="96" customFormat="1" ht="46.5" customHeight="1" x14ac:dyDescent="0.15">
      <c r="A643" s="144"/>
      <c r="B643" s="146"/>
      <c r="C643" s="146"/>
      <c r="D643" s="147"/>
      <c r="E643" s="117" t="s">
        <v>633</v>
      </c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0">
        <f t="shared" si="150"/>
        <v>0</v>
      </c>
      <c r="Q643" s="50">
        <f t="shared" si="151"/>
        <v>0</v>
      </c>
      <c r="R643" s="50">
        <f t="shared" si="152"/>
        <v>0</v>
      </c>
      <c r="S643" s="55"/>
      <c r="T643" s="55"/>
      <c r="U643" s="55"/>
      <c r="V643" s="55"/>
      <c r="W643" s="55"/>
      <c r="X643" s="55"/>
      <c r="Y643" s="95"/>
    </row>
    <row r="644" spans="1:25" ht="12.75" customHeight="1" x14ac:dyDescent="0.15">
      <c r="A644" s="72"/>
      <c r="B644" s="44"/>
      <c r="C644" s="44"/>
      <c r="D644" s="54"/>
      <c r="E644" s="73" t="s">
        <v>383</v>
      </c>
      <c r="F644" s="44" t="s">
        <v>382</v>
      </c>
      <c r="G644" s="44"/>
      <c r="H644" s="44"/>
      <c r="I644" s="44"/>
      <c r="J644" s="44"/>
      <c r="K644" s="44"/>
      <c r="L644" s="44"/>
      <c r="M644" s="44"/>
      <c r="N644" s="44"/>
      <c r="O644" s="44"/>
      <c r="P644" s="50">
        <f t="shared" si="150"/>
        <v>0</v>
      </c>
      <c r="Q644" s="50">
        <f t="shared" si="151"/>
        <v>0</v>
      </c>
      <c r="R644" s="50">
        <f t="shared" si="152"/>
        <v>0</v>
      </c>
      <c r="S644" s="44"/>
      <c r="T644" s="44"/>
      <c r="U644" s="44"/>
      <c r="V644" s="44"/>
      <c r="W644" s="44"/>
      <c r="X644" s="44"/>
      <c r="Y644" s="75"/>
    </row>
    <row r="645" spans="1:25" s="96" customFormat="1" ht="37.5" customHeight="1" x14ac:dyDescent="0.15">
      <c r="A645" s="144" t="s">
        <v>362</v>
      </c>
      <c r="B645" s="146" t="s">
        <v>363</v>
      </c>
      <c r="C645" s="146" t="s">
        <v>192</v>
      </c>
      <c r="D645" s="147" t="s">
        <v>192</v>
      </c>
      <c r="E645" s="117" t="s">
        <v>364</v>
      </c>
      <c r="F645" s="55"/>
      <c r="G645" s="63">
        <f t="shared" ref="G645:I645" si="165">+G647</f>
        <v>0</v>
      </c>
      <c r="H645" s="63">
        <f t="shared" si="165"/>
        <v>0</v>
      </c>
      <c r="I645" s="63">
        <f t="shared" si="165"/>
        <v>0</v>
      </c>
      <c r="J645" s="63">
        <f>+J647</f>
        <v>79276.149999999994</v>
      </c>
      <c r="K645" s="63">
        <f t="shared" ref="K645:L645" si="166">+K647</f>
        <v>79276.149999999994</v>
      </c>
      <c r="L645" s="63">
        <f t="shared" si="166"/>
        <v>0</v>
      </c>
      <c r="M645" s="63">
        <f>+M647</f>
        <v>238000</v>
      </c>
      <c r="N645" s="63">
        <f t="shared" ref="N645:O645" si="167">+N647</f>
        <v>238000</v>
      </c>
      <c r="O645" s="63">
        <f t="shared" si="167"/>
        <v>0</v>
      </c>
      <c r="P645" s="50">
        <f t="shared" si="150"/>
        <v>158723.85</v>
      </c>
      <c r="Q645" s="50">
        <f t="shared" si="151"/>
        <v>158723.85</v>
      </c>
      <c r="R645" s="50">
        <f t="shared" si="152"/>
        <v>0</v>
      </c>
      <c r="S645" s="63">
        <f>+S647</f>
        <v>288000</v>
      </c>
      <c r="T645" s="63">
        <f t="shared" ref="T645:U645" si="168">+T647</f>
        <v>288000</v>
      </c>
      <c r="U645" s="63">
        <f t="shared" si="168"/>
        <v>0</v>
      </c>
      <c r="V645" s="63">
        <f>+V647</f>
        <v>292000</v>
      </c>
      <c r="W645" s="63">
        <f t="shared" ref="W645:X645" si="169">+W647</f>
        <v>292000</v>
      </c>
      <c r="X645" s="63">
        <f t="shared" si="169"/>
        <v>0</v>
      </c>
      <c r="Y645" s="95"/>
    </row>
    <row r="646" spans="1:25" ht="16.5" customHeight="1" x14ac:dyDescent="0.15">
      <c r="A646" s="72"/>
      <c r="B646" s="44"/>
      <c r="C646" s="44"/>
      <c r="D646" s="54"/>
      <c r="E646" s="73" t="s">
        <v>5</v>
      </c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0">
        <f t="shared" si="150"/>
        <v>0</v>
      </c>
      <c r="Q646" s="50">
        <f t="shared" si="151"/>
        <v>0</v>
      </c>
      <c r="R646" s="50">
        <f t="shared" si="152"/>
        <v>0</v>
      </c>
      <c r="S646" s="54"/>
      <c r="T646" s="54"/>
      <c r="U646" s="54"/>
      <c r="V646" s="54"/>
      <c r="W646" s="54"/>
      <c r="X646" s="54"/>
      <c r="Y646" s="75"/>
    </row>
    <row r="647" spans="1:25" s="96" customFormat="1" ht="30.75" customHeight="1" x14ac:dyDescent="0.15">
      <c r="A647" s="144" t="s">
        <v>365</v>
      </c>
      <c r="B647" s="146" t="s">
        <v>363</v>
      </c>
      <c r="C647" s="146" t="s">
        <v>195</v>
      </c>
      <c r="D647" s="147" t="s">
        <v>192</v>
      </c>
      <c r="E647" s="117" t="s">
        <v>366</v>
      </c>
      <c r="F647" s="55"/>
      <c r="G647" s="67">
        <f t="shared" ref="G647:I647" si="170">+G649</f>
        <v>0</v>
      </c>
      <c r="H647" s="67">
        <f t="shared" si="170"/>
        <v>0</v>
      </c>
      <c r="I647" s="67">
        <f t="shared" si="170"/>
        <v>0</v>
      </c>
      <c r="J647" s="67">
        <f>+J649</f>
        <v>79276.149999999994</v>
      </c>
      <c r="K647" s="67">
        <f t="shared" ref="K647:L647" si="171">+K649</f>
        <v>79276.149999999994</v>
      </c>
      <c r="L647" s="67">
        <f t="shared" si="171"/>
        <v>0</v>
      </c>
      <c r="M647" s="67">
        <f>+M649</f>
        <v>238000</v>
      </c>
      <c r="N647" s="67">
        <f t="shared" ref="N647:O647" si="172">+N649</f>
        <v>238000</v>
      </c>
      <c r="O647" s="67">
        <f t="shared" si="172"/>
        <v>0</v>
      </c>
      <c r="P647" s="50">
        <f t="shared" ref="P647:P652" si="173">+M647-J647</f>
        <v>158723.85</v>
      </c>
      <c r="Q647" s="50">
        <f t="shared" ref="Q647:Q652" si="174">+N647-K647</f>
        <v>158723.85</v>
      </c>
      <c r="R647" s="50">
        <f t="shared" ref="R647:R652" si="175">+O647-L647</f>
        <v>0</v>
      </c>
      <c r="S647" s="67">
        <f>+S649</f>
        <v>288000</v>
      </c>
      <c r="T647" s="67">
        <f t="shared" ref="T647:U647" si="176">+T649</f>
        <v>288000</v>
      </c>
      <c r="U647" s="67">
        <f t="shared" si="176"/>
        <v>0</v>
      </c>
      <c r="V647" s="67">
        <f>+V649</f>
        <v>292000</v>
      </c>
      <c r="W647" s="67">
        <f t="shared" ref="W647:X647" si="177">+W649</f>
        <v>292000</v>
      </c>
      <c r="X647" s="67">
        <f t="shared" si="177"/>
        <v>0</v>
      </c>
      <c r="Y647" s="95"/>
    </row>
    <row r="648" spans="1:25" ht="22.5" customHeight="1" x14ac:dyDescent="0.15">
      <c r="A648" s="72"/>
      <c r="B648" s="44"/>
      <c r="C648" s="44"/>
      <c r="D648" s="54"/>
      <c r="E648" s="73" t="s">
        <v>197</v>
      </c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0">
        <f t="shared" si="173"/>
        <v>0</v>
      </c>
      <c r="Q648" s="50">
        <f t="shared" si="174"/>
        <v>0</v>
      </c>
      <c r="R648" s="50">
        <f t="shared" si="175"/>
        <v>0</v>
      </c>
      <c r="S648" s="54"/>
      <c r="T648" s="54"/>
      <c r="U648" s="54"/>
      <c r="V648" s="54"/>
      <c r="W648" s="54"/>
      <c r="X648" s="54"/>
      <c r="Y648" s="75"/>
    </row>
    <row r="649" spans="1:25" ht="18.75" customHeight="1" x14ac:dyDescent="0.15">
      <c r="A649" s="72" t="s">
        <v>367</v>
      </c>
      <c r="B649" s="44" t="s">
        <v>363</v>
      </c>
      <c r="C649" s="44" t="s">
        <v>195</v>
      </c>
      <c r="D649" s="44" t="s">
        <v>219</v>
      </c>
      <c r="E649" s="73" t="s">
        <v>368</v>
      </c>
      <c r="F649" s="54"/>
      <c r="G649" s="66">
        <f t="shared" ref="G649:I649" si="178">+G651</f>
        <v>0</v>
      </c>
      <c r="H649" s="66">
        <f t="shared" si="178"/>
        <v>0</v>
      </c>
      <c r="I649" s="66">
        <f t="shared" si="178"/>
        <v>0</v>
      </c>
      <c r="J649" s="66">
        <f>+J651</f>
        <v>79276.149999999994</v>
      </c>
      <c r="K649" s="66">
        <f>+K651</f>
        <v>79276.149999999994</v>
      </c>
      <c r="L649" s="66">
        <f t="shared" ref="L649" si="179">+L651</f>
        <v>0</v>
      </c>
      <c r="M649" s="66">
        <f>+M651</f>
        <v>238000</v>
      </c>
      <c r="N649" s="66">
        <f>+N651</f>
        <v>238000</v>
      </c>
      <c r="O649" s="66">
        <f t="shared" ref="O649" si="180">+O651</f>
        <v>0</v>
      </c>
      <c r="P649" s="50">
        <f t="shared" si="173"/>
        <v>158723.85</v>
      </c>
      <c r="Q649" s="50">
        <f t="shared" si="174"/>
        <v>158723.85</v>
      </c>
      <c r="R649" s="50">
        <f t="shared" si="175"/>
        <v>0</v>
      </c>
      <c r="S649" s="66">
        <f>+S651</f>
        <v>288000</v>
      </c>
      <c r="T649" s="66">
        <f>+T651</f>
        <v>288000</v>
      </c>
      <c r="U649" s="66">
        <f t="shared" ref="U649" si="181">+U651</f>
        <v>0</v>
      </c>
      <c r="V649" s="66">
        <f>+V651</f>
        <v>292000</v>
      </c>
      <c r="W649" s="66">
        <f>+W651</f>
        <v>292000</v>
      </c>
      <c r="X649" s="66">
        <f t="shared" ref="X649" si="182">+X651</f>
        <v>0</v>
      </c>
      <c r="Y649" s="75"/>
    </row>
    <row r="650" spans="1:25" ht="18.75" customHeight="1" x14ac:dyDescent="0.15">
      <c r="A650" s="72"/>
      <c r="B650" s="44"/>
      <c r="C650" s="44"/>
      <c r="D650" s="54"/>
      <c r="E650" s="73" t="s">
        <v>5</v>
      </c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0">
        <f t="shared" si="173"/>
        <v>0</v>
      </c>
      <c r="Q650" s="50">
        <f t="shared" si="174"/>
        <v>0</v>
      </c>
      <c r="R650" s="50">
        <f t="shared" si="175"/>
        <v>0</v>
      </c>
      <c r="S650" s="54"/>
      <c r="T650" s="54"/>
      <c r="U650" s="54"/>
      <c r="V650" s="54"/>
      <c r="W650" s="54"/>
      <c r="X650" s="54"/>
      <c r="Y650" s="75"/>
    </row>
    <row r="651" spans="1:25" ht="18.75" customHeight="1" x14ac:dyDescent="0.15">
      <c r="A651" s="72"/>
      <c r="B651" s="44"/>
      <c r="C651" s="44"/>
      <c r="D651" s="54"/>
      <c r="E651" s="73" t="s">
        <v>442</v>
      </c>
      <c r="F651" s="54" t="s">
        <v>443</v>
      </c>
      <c r="G651" s="54"/>
      <c r="H651" s="54"/>
      <c r="I651" s="54"/>
      <c r="J651" s="54">
        <f>+K651+L651</f>
        <v>79276.149999999994</v>
      </c>
      <c r="K651" s="52">
        <v>79276.149999999994</v>
      </c>
      <c r="L651" s="54"/>
      <c r="M651" s="148">
        <f>+N651+O651</f>
        <v>238000</v>
      </c>
      <c r="N651" s="149">
        <v>238000</v>
      </c>
      <c r="O651" s="54"/>
      <c r="P651" s="50">
        <f t="shared" si="173"/>
        <v>158723.85</v>
      </c>
      <c r="Q651" s="50">
        <f t="shared" si="174"/>
        <v>158723.85</v>
      </c>
      <c r="R651" s="50">
        <f t="shared" si="175"/>
        <v>0</v>
      </c>
      <c r="S651" s="148">
        <f>+T651+U651</f>
        <v>288000</v>
      </c>
      <c r="T651" s="149">
        <v>288000</v>
      </c>
      <c r="U651" s="54"/>
      <c r="V651" s="148">
        <f>+W651+X651</f>
        <v>292000</v>
      </c>
      <c r="W651" s="149">
        <v>292000</v>
      </c>
      <c r="X651" s="54"/>
      <c r="Y651" s="75"/>
    </row>
    <row r="652" spans="1:25" ht="19.5" customHeight="1" thickBot="1" x14ac:dyDescent="0.2">
      <c r="A652" s="100"/>
      <c r="B652" s="45"/>
      <c r="C652" s="45"/>
      <c r="D652" s="140"/>
      <c r="E652" s="141" t="s">
        <v>634</v>
      </c>
      <c r="F652" s="45" t="s">
        <v>371</v>
      </c>
      <c r="G652" s="45"/>
      <c r="H652" s="45"/>
      <c r="I652" s="45"/>
      <c r="J652" s="45"/>
      <c r="K652" s="45"/>
      <c r="L652" s="45"/>
      <c r="M652" s="45"/>
      <c r="N652" s="45"/>
      <c r="O652" s="45"/>
      <c r="P652" s="50">
        <f t="shared" si="173"/>
        <v>0</v>
      </c>
      <c r="Q652" s="50">
        <f t="shared" si="174"/>
        <v>0</v>
      </c>
      <c r="R652" s="50">
        <f t="shared" si="175"/>
        <v>0</v>
      </c>
      <c r="S652" s="45"/>
      <c r="T652" s="45"/>
      <c r="U652" s="45"/>
      <c r="V652" s="45"/>
      <c r="W652" s="45"/>
      <c r="X652" s="45"/>
      <c r="Y652" s="104"/>
    </row>
  </sheetData>
  <mergeCells count="27">
    <mergeCell ref="W7:X7"/>
    <mergeCell ref="P7:P8"/>
    <mergeCell ref="Q7:R7"/>
    <mergeCell ref="S7:S8"/>
    <mergeCell ref="T7:U7"/>
    <mergeCell ref="V7:V8"/>
    <mergeCell ref="H7:I7"/>
    <mergeCell ref="J7:J8"/>
    <mergeCell ref="K7:L7"/>
    <mergeCell ref="M7:M8"/>
    <mergeCell ref="N7:O7"/>
    <mergeCell ref="X1:Y2"/>
    <mergeCell ref="Y7:Y8"/>
    <mergeCell ref="A4:X4"/>
    <mergeCell ref="A6:A8"/>
    <mergeCell ref="B6:B8"/>
    <mergeCell ref="C6:C8"/>
    <mergeCell ref="D6:D8"/>
    <mergeCell ref="E6:E8"/>
    <mergeCell ref="F6:F8"/>
    <mergeCell ref="G6:I6"/>
    <mergeCell ref="J6:L6"/>
    <mergeCell ref="M6:O6"/>
    <mergeCell ref="P6:R6"/>
    <mergeCell ref="S6:U6"/>
    <mergeCell ref="V6:X6"/>
    <mergeCell ref="G7:G8"/>
  </mergeCells>
  <printOptions horizontalCentered="1"/>
  <pageMargins left="0" right="0" top="0" bottom="0" header="0" footer="0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User</cp:lastModifiedBy>
  <cp:lastPrinted>2022-10-18T11:58:07Z</cp:lastPrinted>
  <dcterms:created xsi:type="dcterms:W3CDTF">2022-06-16T10:33:45Z</dcterms:created>
  <dcterms:modified xsi:type="dcterms:W3CDTF">2023-11-14T10:40:09Z</dcterms:modified>
</cp:coreProperties>
</file>