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Barekargum" sheetId="1" r:id="rId1"/>
    <sheet name="Paraqari mankapartez" sheetId="2" r:id="rId2"/>
    <sheet name="Tairovi mankapartez " sheetId="3" r:id="rId3"/>
    <sheet name="Merdzavani mankapartez" sheetId="4" r:id="rId4"/>
    <sheet name="Norakerti mankapartez" sheetId="5" r:id="rId5"/>
    <sheet name="Baxramyani mankapartez" sheetId="6" r:id="rId6"/>
    <sheet name="Aygeki Mankapartez" sheetId="7" r:id="rId7"/>
    <sheet name="Ptxunqi mankapartez" sheetId="8" r:id="rId8"/>
    <sheet name="Musaleri mankapartez" sheetId="9" r:id="rId9"/>
    <sheet name="Parakari mshakuyt-2023" sheetId="10" r:id="rId10"/>
    <sheet name="Marzadproc" sheetId="11" r:id="rId11"/>
    <sheet name="Arvesti dproc" sheetId="12" r:id="rId12"/>
    <sheet name="Parakari buj" sheetId="13" r:id="rId13"/>
    <sheet name="Tairovi buj" sheetId="14" r:id="rId14"/>
    <sheet name="Merdzavani buj" sheetId="15" r:id="rId15"/>
    <sheet name="Musaleri buj" sheetId="16" r:id="rId16"/>
    <sheet name="Baxramyani buj" sheetId="17" r:id="rId17"/>
    <sheet name="Norakerti buj" sheetId="18" r:id="rId18"/>
  </sheets>
  <definedNames/>
  <calcPr fullCalcOnLoad="1"/>
</workbook>
</file>

<file path=xl/sharedStrings.xml><?xml version="1.0" encoding="utf-8"?>
<sst xmlns="http://schemas.openxmlformats.org/spreadsheetml/2006/main" count="509" uniqueCount="165">
  <si>
    <t xml:space="preserve">ՓԱՐԱՔԱՐ  ՀԱՄԱՅՆՔԻ &lt;&lt; ՓԱՐԱՔԱՐԻ ՄԱՆԿԱՊԱՐՏԵԶ&gt;&gt; ՀԱՄԱՅՆՔԱՅԻՆ ՈՉ ԱՌԵՎՏՐԱՅԻՆ ԿԱԶՄԱԿԵՐՊՈՒԹՅԱՆ                                                                        </t>
  </si>
  <si>
    <t>ՀԱՍՏԻՔԱՑՈՒՑԱԿԸ ԵՎ ՊԱՇՏՈՆԱՅԻՆ ԴՐՈՒՅՔԱՉԱՓԵՐԸ</t>
  </si>
  <si>
    <t>դրամ</t>
  </si>
  <si>
    <t>Հաստիքների անվանումը</t>
  </si>
  <si>
    <t>Հաստիքների քանակը</t>
  </si>
  <si>
    <t>Հաստիքի ամսական պաշտոնային դրույքաչափը</t>
  </si>
  <si>
    <t>Ընդամենն ամսական  աշխատավարձը</t>
  </si>
  <si>
    <t>îÝûñ»Ý</t>
  </si>
  <si>
    <t>Ø»Ãá¹Çëï áõë. ·Íáí ïÝûñ»ÝÇ ï»Õ³Ï³É</t>
  </si>
  <si>
    <t>Գլխավոր հաշվապահ</t>
  </si>
  <si>
    <t>ºñ³ÅßïáõÃÛ³Ý ¹³ëïÇ³ñ³Ï</t>
  </si>
  <si>
    <t>¸³ëïÇ³ñ³Ï</t>
  </si>
  <si>
    <t>Դաստիարակի օգնական</t>
  </si>
  <si>
    <t xml:space="preserve">Ռուսաց լեզվի մանկավարժ </t>
  </si>
  <si>
    <t>Օտար լեզվի  (անգլերեն) մանկավարժ</t>
  </si>
  <si>
    <t>Ֆիզկուլտ հրահանգիչ</t>
  </si>
  <si>
    <t>Պարուսույց</t>
  </si>
  <si>
    <t>Բուժքույր</t>
  </si>
  <si>
    <t>Տնտեսվար</t>
  </si>
  <si>
    <t>Խոհարար</t>
  </si>
  <si>
    <t>Խոհարարի օգնական</t>
  </si>
  <si>
    <t>Օժանդակ բանվոր</t>
  </si>
  <si>
    <t>Լվացարար</t>
  </si>
  <si>
    <t>Դռնապան</t>
  </si>
  <si>
    <t>Հավաքարար</t>
  </si>
  <si>
    <t>ԸՆԴԱՄԵՆԸ</t>
  </si>
  <si>
    <t xml:space="preserve">ՓԱՐԱՔԱՐ  ՀԱՄԱՅՆՔԻ &lt;&lt; ԹԱԻՐՈՎԻ  ՄԱՆԿԱՊԱՐՏԵԶ&gt;&gt; ՀԱՄԱՅՆՔԱՅԻՆ ՈՉ ԱՌԵՎՏՐԱՅԻՆ ԿԱԶՄԱԿԵՐՊՈՒԹՅԱՆ                                                                        </t>
  </si>
  <si>
    <t>Պահակ-այգեպան</t>
  </si>
  <si>
    <t xml:space="preserve">ՓԱՐԱՔԱՐ  ՀԱՄԱՅՆՔԻ &lt;&lt; ØºðÒ²ì²ÜÆ  ՄԱՆԿԱՊԱՐՏԵԶ&gt;&gt; ՀԱՄԱՅՆՔԱՅԻՆ ՈՉ ԱՌԵՎՏՐԱՅԻՆ ԿԱԶՄԱԿԵՐՊՈՒԹՅԱՆ                                                                        </t>
  </si>
  <si>
    <t xml:space="preserve">ՓԱՐԱՔԱՐ  ՀԱՄԱՅՆՔԻ &lt;&lt; ²Ú¶ºÎÆ  ՄԱՆԿԱՊԱՐՏԵԶ&gt;&gt; ՀԱՄԱՅՆՔԱՅԻՆ ՈՉ ԱՌԵՎՏՐԱՅԻՆ ԿԱԶՄԱԿԵՐՊՈՒԹՅԱՆ                                                                        </t>
  </si>
  <si>
    <t>Տնօրեն</t>
  </si>
  <si>
    <t>Հաշվապահ</t>
  </si>
  <si>
    <t>Գերեզմանների հսկիչ-բանվոր</t>
  </si>
  <si>
    <t>Այգեպան</t>
  </si>
  <si>
    <t>Սանտեխնիկ</t>
  </si>
  <si>
    <t>Գեղարվեստական մասի ղեկավար</t>
  </si>
  <si>
    <t>Կազմակերպիչ-հրահանգիչ</t>
  </si>
  <si>
    <t>Թաիրովի մշակույթի տան պատասխանատու</t>
  </si>
  <si>
    <t>Արևաշատի մշակույթի տան պատասխանատու</t>
  </si>
  <si>
    <t xml:space="preserve"> Բաղրամյանի մշակույթի տան պատասխանատու</t>
  </si>
  <si>
    <t>Նորակերտի մշակույթի տան պատասխանատու</t>
  </si>
  <si>
    <t>Այգեկի մշակույթի տան պատասխանատու</t>
  </si>
  <si>
    <t>Մերձավանի մշակույթի տան պատասխանատու</t>
  </si>
  <si>
    <t>Գրադարանների պատասխանատու</t>
  </si>
  <si>
    <t>Թաիրովի գրադարանավար</t>
  </si>
  <si>
    <t>Փարաքարի գրադարանավար</t>
  </si>
  <si>
    <t>Արևաշատի գրադարանավար</t>
  </si>
  <si>
    <t>Նորակերտի գրադարանավար</t>
  </si>
  <si>
    <t xml:space="preserve">  Բաղրամյանի  ¶ñ³¹³ñ³Ý³í³ñ</t>
  </si>
  <si>
    <t xml:space="preserve">  Մերձավանի  ¶ñ³¹³ñ³Ý³í³ñ</t>
  </si>
  <si>
    <t xml:space="preserve">  Այգեկի ¶ñ³¹³ñ³Ý³í³ñ</t>
  </si>
  <si>
    <t>Օպերատոր</t>
  </si>
  <si>
    <t xml:space="preserve">Թաիրովի մշակույթի տան հավաքարար </t>
  </si>
  <si>
    <t>Օժանդակ բանվոր- այգեպան</t>
  </si>
  <si>
    <t>Մերձավանի մշակույթի տան հսկիչ օպերատոր</t>
  </si>
  <si>
    <t>Մերձավանի մշակույթի տան հավաքարար</t>
  </si>
  <si>
    <t>Մերձավանի մշակույթի տան դռնապան</t>
  </si>
  <si>
    <t>Մերձավանի մշակույթի տան այգեպան</t>
  </si>
  <si>
    <t>Արևաշատի մշակույթի տան հավաքարար</t>
  </si>
  <si>
    <t>Նորակերտի մշակույթի տան հավաքարար</t>
  </si>
  <si>
    <t>Բաղրամյանի մշակույթի տան հավաքարար</t>
  </si>
  <si>
    <t>Նորակերտի մշակույթի տան օժանդակ բանվոր</t>
  </si>
  <si>
    <t>ՏեÕ³Ï³É</t>
  </si>
  <si>
    <t>Բանվոր</t>
  </si>
  <si>
    <t>Հսկիչ-տեսուչ իրավաբանական</t>
  </si>
  <si>
    <t>Հավաքարար / վարչական շենքի /</t>
  </si>
  <si>
    <t>Այգեպան-հսկիչ / հուշահամալիրի/</t>
  </si>
  <si>
    <t>Բանվոր / բիոլճակի /</t>
  </si>
  <si>
    <t>Հավաքարար / հավաքարար անցումների /</t>
  </si>
  <si>
    <t xml:space="preserve">&lt;&lt;ՀԱՅԱՍՏԱՆԻ ՀԱՆՐԱՊԵՏՈՒԹՅԱՆ ԱՐՄԱՎԻՐԻ ՄԱՐԶԻ ՓԱՐԱՔԱՐ ՀԱՄԱՅՆՔԻ ՄՇԱԿՈՒՅԹԻ ԵՎ ԵՐԻՏԱՍԱՐԴՈՒԹՅԱՆ ՊԱԼԱՏ &gt;&gt;  ՀԱՄԱՅՆՔԱՅԻՆ ՈՉ ԱՌԵՎՏՐԱՅԻՆ ԿԱԶՄԱԿԵՐՊՈՒԹՅԱՆ                                                               </t>
  </si>
  <si>
    <t>Հ/Հ</t>
  </si>
  <si>
    <t>Ընդամենը</t>
  </si>
  <si>
    <t>Գործավար</t>
  </si>
  <si>
    <t>Գործավար-օպերատոր</t>
  </si>
  <si>
    <t xml:space="preserve">&lt;&lt;ՀԱՅԱՍՏԱՆԻ ՀԱՆՐԱՊԵՏՈՒԹՅԱՆ ԱՐՄԱՎԻՐԻ ՄԱՐԶԻ ՓԱՐԱՔԱՐ ՀԱՄԱՅՆՔԻ ՄԱՐԶԱԴՊՐՈՑ&gt;&gt; ՀԱՄԱՅՆՔԱՅԻՆ ՈՉ ԱՌԵՎՏՐԱՅԻՆ ԿԱԶՄԱԿԵՐՊՈՒԹՅԱՆ ԱՇԽԱՏՈՂՆԵՐԻ ՔԱՆԱԿ, ՀԱՍՏԻՔԱՑՈՒՑԱԿ ԵՎ ՊԱՇՏՈՆԱՅԻՆ ԴՐՈՒՅՔԱՉԱՓԵՐ                                                           </t>
  </si>
  <si>
    <t>Մարզիչ բռնցքամարտի</t>
  </si>
  <si>
    <t>Մարզիչ ծանրամարտի</t>
  </si>
  <si>
    <t>Մարզիչ ֆոիտբոլի</t>
  </si>
  <si>
    <t>Մարզիչ կառատեի</t>
  </si>
  <si>
    <t>Պահակ</t>
  </si>
  <si>
    <r>
      <t>ՓԱՐԱՔԱՐ  ՀԱՄԱՅՆՔԻ &lt;&lt;</t>
    </r>
    <r>
      <rPr>
        <b/>
        <sz val="12"/>
        <rFont val="Arial Armenian"/>
        <family val="2"/>
      </rPr>
      <t xml:space="preserve"> ´²Ôð²ØÚ²ÜÆ</t>
    </r>
    <r>
      <rPr>
        <b/>
        <sz val="12"/>
        <rFont val="GHEA Grapalat"/>
        <family val="3"/>
      </rPr>
      <t xml:space="preserve">  ՄԱՆԿԱՊԱՐՏԵԶ&gt;&gt; ՀԱՄԱՅՆՔԱՅԻՆ ՈՉ ԱՌԵՎՏՐԱՅԻՆ ԿԱԶՄԱԿԵՐՊՈՒԹՅԱՆ                                                                        </t>
    </r>
  </si>
  <si>
    <r>
      <t xml:space="preserve">ՓԱՐԱՔԱՐ  ՀԱՄԱՅՆՔԻ &lt;&lt; </t>
    </r>
    <r>
      <rPr>
        <b/>
        <sz val="12"/>
        <rFont val="Arial Armenian"/>
        <family val="2"/>
      </rPr>
      <t>Üàð²ÎºðîÆ</t>
    </r>
    <r>
      <rPr>
        <b/>
        <sz val="12"/>
        <rFont val="GHEA Grapalat"/>
        <family val="3"/>
      </rPr>
      <t xml:space="preserve">  ՄԱՆԿԱՊԱՐՏԵԶ&gt;&gt; ՀԱՄԱՅՆՔԱՅԻՆ ՈՉ ԱՌԵՎՏՐԱՅԻՆ ԿԱԶՄԱԿԵՐՊՈՒԹՅԱՆ                                                                        </t>
    </r>
  </si>
  <si>
    <t>2023թվականի փետրվարի 14-ի</t>
  </si>
  <si>
    <t>Փարաքար համայնքի ավագանու</t>
  </si>
  <si>
    <t>Հավելված 2</t>
  </si>
  <si>
    <t>Հավելված 5</t>
  </si>
  <si>
    <t>Հավելված 6</t>
  </si>
  <si>
    <t>Հավելված 7</t>
  </si>
  <si>
    <t>Հավելված 8</t>
  </si>
  <si>
    <t>Հավելված 9</t>
  </si>
  <si>
    <t>Հավելված 10</t>
  </si>
  <si>
    <t>Հավելված 11</t>
  </si>
  <si>
    <t>Հավելված 12</t>
  </si>
  <si>
    <t>Խմբավար</t>
  </si>
  <si>
    <t>Զոդող</t>
  </si>
  <si>
    <t>&lt;&lt;ՓԱՐԱՔԱՐԻ ԲԺՇԿԱԿԱՆ ԱՄԲՈՒԼԱՏՈՐԻԱ&gt;&gt;ՀՈԱԿ-Ի</t>
  </si>
  <si>
    <t>Հաստիքի անվանումը</t>
  </si>
  <si>
    <t>Միավորներ</t>
  </si>
  <si>
    <t>Ֆիզիկական անձ</t>
  </si>
  <si>
    <t>Ընտանեկան բժիշկ</t>
  </si>
  <si>
    <t>Ընտանեկան բուժքույր</t>
  </si>
  <si>
    <t>Դպրոցական բուժքույր</t>
  </si>
  <si>
    <t>ՀԱՍՏԻՔԱՑՈՒՑԱԿ</t>
  </si>
  <si>
    <t>Հավելված 14</t>
  </si>
  <si>
    <t>Հավելված 15</t>
  </si>
  <si>
    <t>Գործադիր տնօրեն</t>
  </si>
  <si>
    <t>Համակարգչային  օպերատոր</t>
  </si>
  <si>
    <t>Կրտսեր բուժաշխատող</t>
  </si>
  <si>
    <t>ՄԵՐՁԱՎԱՆԻ   Բ.Ա.</t>
  </si>
  <si>
    <t>Համակարգչային օպերատոր</t>
  </si>
  <si>
    <t>Մայրապետ</t>
  </si>
  <si>
    <t>ԱՅԳԵԿԻ   Բ.Մ.Կ</t>
  </si>
  <si>
    <t>ԲՄԿ-ի բուժքույր</t>
  </si>
  <si>
    <t xml:space="preserve">   Ընդամենը</t>
  </si>
  <si>
    <t>Հ/հ</t>
  </si>
  <si>
    <t>&lt;&lt; ՄԵՐՁԱՎԱՆԻ ԲԺՇԿԱԿԱՆ ԱՄԲՈՒԼԱՏՈՐԻԱ&gt;&gt;   ՀՈԱԿ-Ի</t>
  </si>
  <si>
    <t>Հավելված 16</t>
  </si>
  <si>
    <t>ՄՈՒՍԱԼԵՌԻ   Բ.Ա.</t>
  </si>
  <si>
    <t>Հաշվապահ-օպերատոր</t>
  </si>
  <si>
    <t>Պատրոնաժ բուժքույր</t>
  </si>
  <si>
    <t>ԱՐԵՎԱՇԱՏԻ   Բ.Մ.Կ</t>
  </si>
  <si>
    <t>ՊՏՂՈՒՆՔԻ    Բ.Մ.Կ</t>
  </si>
  <si>
    <t>&lt;&lt; ՄՈՒՍԱԼԵՌԻ  ԲԺՇԿԱԿԱՆ ԱՄԲՈՒԼԱՏՈՐԻԱ&gt;&gt;   ՀՈԱԿ-Ի</t>
  </si>
  <si>
    <t>Հավելված 17</t>
  </si>
  <si>
    <t>Հավելված 18</t>
  </si>
  <si>
    <t>&lt;&lt; ԲԱՂՐԱՄՅԱՆԻ ԲԺՇԿԱԿԱՆ ԱՄԲՈՒԼԱՏՈՐԻԱ&gt;&gt;   ՀՈԱԿ-Ի</t>
  </si>
  <si>
    <t xml:space="preserve">                       Հաստիքի    անվանումը</t>
  </si>
  <si>
    <t xml:space="preserve">                Միավորներ</t>
  </si>
  <si>
    <t>տնօրեն</t>
  </si>
  <si>
    <t>ընտանեկան   բժիշկ</t>
  </si>
  <si>
    <t>հաշվապահ</t>
  </si>
  <si>
    <t>ընտանեկան   բուժքույր</t>
  </si>
  <si>
    <t>Մեծահասակների   բուժքույր</t>
  </si>
  <si>
    <t>դպրոցական   բուժքույր</t>
  </si>
  <si>
    <t>հավաքարար</t>
  </si>
  <si>
    <t>համակարգչային   օպերատոր</t>
  </si>
  <si>
    <t>Հաստիք</t>
  </si>
  <si>
    <t>Անձ</t>
  </si>
  <si>
    <t>Ընտանեկան  բժիշկ</t>
  </si>
  <si>
    <t>-</t>
  </si>
  <si>
    <t>Ընտանեկան  բուժքույր</t>
  </si>
  <si>
    <t>Թերապևտիկ  բուժքույր</t>
  </si>
  <si>
    <t>Դպրոցական  բուժքույր</t>
  </si>
  <si>
    <t>Պատրոնաժ  բուժքույր</t>
  </si>
  <si>
    <t>Լաբորանտ</t>
  </si>
  <si>
    <t>Գլխավոր  հաշվապահ</t>
  </si>
  <si>
    <t xml:space="preserve">  Ընդամենը                                  </t>
  </si>
  <si>
    <t>&lt;&lt; ՆՈՐԱԿԵՐՏԻ ԲԺՇԿԱԿԱՆ ԱՄԲՈՒԼԱՏՈՐԻԱ&gt;&gt;   ՀՈԱԿ-Ի</t>
  </si>
  <si>
    <t>&lt;&lt;ԹԱԻՐՈՎԻ  ԲԺՇԿԱԿԱՆ ԱՄԲՈՒԼԱՏՈՐԻԱ&gt;&gt;  ՀՈԱԿ-Ի</t>
  </si>
  <si>
    <t>Հավելված 13</t>
  </si>
  <si>
    <t>Փոխտնօրեն ուսումնական գծով</t>
  </si>
  <si>
    <t>Դռնապան-պահակ</t>
  </si>
  <si>
    <t>Մանկավարժների թիվը</t>
  </si>
  <si>
    <t>Աշակերտների թիվը</t>
  </si>
  <si>
    <t>Մանկավարժների ժամերի թիվը</t>
  </si>
  <si>
    <t xml:space="preserve">&lt;&lt;ՀԱՅԱՍՏԱՆԻ ՀԱՆՐԱՊԵՏՈՒԹՅԱՆ ԱՐՄԱՎԻՐԻ ՄԱՐԶԻ ՓԱՐԱՔԱՐ ՀԱՄԱՅՆՔԻ  ՀՈՎԻԿ ԷԴԳԱՐՅԱՆԻ ԱՆՎԱՆ ԱՐՎԵՍՏԻ ԴՊՐՈՑ&gt;&gt; ՀԱՄԱՅՆՔԱՅԻՆ ՈՉ ԱՌԵՎՏՐԱՅԻՆ ԿԱԶՄԱԿԵՐՊՈՒԹՅԱՆ ԱՇԽԱՏՈՂՆԵՐԻ ՔԱՆԱԿ, ՀԱՍՏԻՔԱՑՈՒՑԱԿ ԵՎ ՊԱՇՏՈՆԱՅԻՆ ԴՐՈՒՅՔԱՉԱՓԵՐ                                                           </t>
  </si>
  <si>
    <t>N 11 -Ա որոշման</t>
  </si>
  <si>
    <t>Հավելված 1</t>
  </si>
  <si>
    <t>Հավելված  3</t>
  </si>
  <si>
    <t>Հավելված 4</t>
  </si>
  <si>
    <t>N 11-Ա որոշման</t>
  </si>
  <si>
    <t xml:space="preserve">ՓԱՐԱՔԱՐ  ՀԱՄԱՅՆՔԻ  ՊՏՂՈՒՆՔԻ &lt;&lt; ՏԵՐ ԵՎ ՏԻԿԻՆ ՂԱԶԱՐՅԱՆՆԵՐԻ&gt;&gt; ԱՆՎԱՆ ՆԱԽԱԴՊՐՈՑԱԿԱՆ ՈՒՍՈՒՄՆԱԿԱՆ ՀԱՍՏԱՏՈՒԹՅՈՒՆ ՀԱՄԱՅՆՔԱՅԻՆ ՈՉ ԱՌԵՎՏՐԱՅԻՆ ԿԱԶՄԱԿԵՐՊՈՒԹՅԱՆ                                                                        </t>
  </si>
  <si>
    <t xml:space="preserve">ՓԱՐԱՔԱՐ  ՀԱՄԱՅՆՔԻ ØՈôê²ÈºèÆ  &lt;&lt;  ՇԱՌԼ ԱԶՆԱՎՈՒՐԻ ԱՆՎԱՆ ՄԱՆԿԱՊԱՐՏԵԶ&gt;&gt; ՀԱՄԱՅՆՔԱՅԻՆ ՈՉ ԱՌԵՎՏՐԱՅԻՆ ԿԱԶՄԱԿԵՐՊՈՒԹՅԱՆ                                                                        </t>
  </si>
  <si>
    <t xml:space="preserve">ՓԱՐԱՔԱՐ  ՀԱՄԱՅՆՔԻ  &lt;&lt;ԲԱՐԵԿԱՐԳՈՒՄ&gt;&gt;  ՏՆՕՐԻՆՈՒԹՅՈՒՆ                                                                       </t>
  </si>
  <si>
    <t xml:space="preserve">             ԹԱԻՐՈՎԻ  ՄԱՆԿԱՊԱՐՏԵԶ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</si>
</sst>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р_."/>
    <numFmt numFmtId="175" formatCode="0.0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#,##0.0_ ;\-#,##0.0\ 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_);_(@_)"/>
    <numFmt numFmtId="186" formatCode="_(* #,##0.0_);_(* \(#,##0.0\);_(* &quot;-&quot;_);_(@_)"/>
    <numFmt numFmtId="187" formatCode="_-* #,##0.000_р_._-;\-* #,##0.000_р_._-;_-* &quot;-&quot;??_р_._-;_-@_-"/>
    <numFmt numFmtId="188" formatCode="_(* #,##0.00_);_(* \(#,##0.00\);_(* &quot;-&quot;?_);_(@_)"/>
    <numFmt numFmtId="189" formatCode="_(* #,##0.000_);_(* \(#,##0.000\);_(* &quot;-&quot;?_);_(@_)"/>
    <numFmt numFmtId="190" formatCode="_(* #,##0_);_(* \(#,##0\);_(* &quot;-&quot;?_);_(@_)"/>
    <numFmt numFmtId="191" formatCode="#,##0.000"/>
    <numFmt numFmtId="192" formatCode="_-* #,##0.0\ _₽_-;\-* #,##0.0\ _₽_-;_-* &quot;-&quot;?\ _₽_-;_-@_-"/>
    <numFmt numFmtId="193" formatCode="#,##0.0"/>
    <numFmt numFmtId="194" formatCode="_-* #,##0.000\ _₽_-;\-* #,##0.000\ _₽_-;_-* &quot;-&quot;???\ _₽_-;_-@_-"/>
    <numFmt numFmtId="195" formatCode="#,##0.00_ ;\-#,##0.00\ 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8">
    <font>
      <sz val="10"/>
      <name val="Arial"/>
      <family val="0"/>
    </font>
    <font>
      <sz val="12"/>
      <name val="Arial Armenian"/>
      <family val="2"/>
    </font>
    <font>
      <sz val="12"/>
      <name val="Arial LatArm"/>
      <family val="2"/>
    </font>
    <font>
      <b/>
      <sz val="12"/>
      <name val="Arial LatArm"/>
      <family val="2"/>
    </font>
    <font>
      <b/>
      <sz val="12"/>
      <name val="Arial Armenian"/>
      <family val="2"/>
    </font>
    <font>
      <sz val="10"/>
      <name val="Arial Armenian"/>
      <family val="2"/>
    </font>
    <font>
      <sz val="10"/>
      <name val="Arial LatArm"/>
      <family val="2"/>
    </font>
    <font>
      <sz val="11"/>
      <name val="Arial Armenian"/>
      <family val="2"/>
    </font>
    <font>
      <sz val="11"/>
      <name val="Arial LatArm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Arial Armenian"/>
      <family val="2"/>
    </font>
    <font>
      <sz val="11"/>
      <color indexed="8"/>
      <name val="Arial Armenian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0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12"/>
      <name val="GHEA Grapalat"/>
      <family val="3"/>
    </font>
    <font>
      <sz val="11"/>
      <name val="Calibri"/>
      <family val="2"/>
    </font>
    <font>
      <sz val="11"/>
      <name val="Sylfaen"/>
      <family val="1"/>
    </font>
    <font>
      <b/>
      <sz val="11"/>
      <name val="Sylfaen"/>
      <family val="1"/>
    </font>
    <font>
      <sz val="12"/>
      <name val="Sylfaen"/>
      <family val="1"/>
    </font>
    <font>
      <b/>
      <sz val="11"/>
      <name val="GHEA Grapalat"/>
      <family val="3"/>
    </font>
    <font>
      <b/>
      <sz val="11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57" applyFont="1" applyAlignment="1">
      <alignment horizontal="right" vertical="center"/>
      <protection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174" fontId="3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74" fontId="6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96" fontId="11" fillId="33" borderId="10" xfId="44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3" fontId="11" fillId="34" borderId="10" xfId="44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57" applyFont="1" applyAlignment="1">
      <alignment horizontal="right" vertical="center"/>
      <protection/>
    </xf>
    <xf numFmtId="3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74" fontId="18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174" fontId="14" fillId="0" borderId="0" xfId="0" applyNumberFormat="1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75" fontId="1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34" borderId="0" xfId="0" applyFont="1" applyFill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3" fontId="15" fillId="0" borderId="10" xfId="0" applyNumberFormat="1" applyFont="1" applyBorder="1" applyAlignment="1">
      <alignment horizontal="center" wrapText="1"/>
    </xf>
    <xf numFmtId="3" fontId="15" fillId="0" borderId="15" xfId="0" applyNumberFormat="1" applyFont="1" applyBorder="1" applyAlignment="1">
      <alignment horizontal="center" wrapText="1"/>
    </xf>
    <xf numFmtId="0" fontId="15" fillId="0" borderId="14" xfId="0" applyFont="1" applyBorder="1" applyAlignment="1">
      <alignment vertical="center" wrapText="1"/>
    </xf>
    <xf numFmtId="193" fontId="15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175" fontId="24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4" fillId="34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34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7">
      <selection activeCell="C27" sqref="C27"/>
    </sheetView>
  </sheetViews>
  <sheetFormatPr defaultColWidth="8.8515625" defaultRowHeight="12.75"/>
  <cols>
    <col min="1" max="1" width="6.7109375" style="1" customWidth="1"/>
    <col min="2" max="2" width="43.7109375" style="2" customWidth="1"/>
    <col min="3" max="3" width="12.57421875" style="2" customWidth="1"/>
    <col min="4" max="4" width="16.8515625" style="3" customWidth="1"/>
    <col min="5" max="5" width="14.140625" style="3" customWidth="1"/>
    <col min="6" max="6" width="18.8515625" style="3" customWidth="1"/>
    <col min="7" max="7" width="9.8515625" style="3" customWidth="1"/>
    <col min="8" max="8" width="21.8515625" style="5" customWidth="1"/>
    <col min="9" max="9" width="13.57421875" style="6" customWidth="1"/>
    <col min="10" max="10" width="20.140625" style="6" customWidth="1"/>
    <col min="11" max="11" width="15.421875" style="6" customWidth="1"/>
    <col min="12" max="12" width="18.7109375" style="6" customWidth="1"/>
    <col min="13" max="16384" width="8.8515625" style="3" customWidth="1"/>
  </cols>
  <sheetData>
    <row r="1" spans="2:12" ht="22.5" customHeight="1">
      <c r="B1" s="104" t="s">
        <v>157</v>
      </c>
      <c r="C1" s="104"/>
      <c r="D1" s="104"/>
      <c r="E1" s="104"/>
      <c r="G1" s="5"/>
      <c r="H1" s="6"/>
      <c r="L1" s="3"/>
    </row>
    <row r="2" spans="2:12" ht="22.5" customHeight="1">
      <c r="B2" s="104" t="s">
        <v>83</v>
      </c>
      <c r="C2" s="104"/>
      <c r="D2" s="104"/>
      <c r="E2" s="104"/>
      <c r="G2" s="5"/>
      <c r="H2" s="6"/>
      <c r="L2" s="3"/>
    </row>
    <row r="3" spans="2:12" ht="33" customHeight="1">
      <c r="B3" s="105" t="s">
        <v>82</v>
      </c>
      <c r="C3" s="105"/>
      <c r="D3" s="105"/>
      <c r="E3" s="105"/>
      <c r="G3" s="5"/>
      <c r="H3" s="6"/>
      <c r="L3" s="3"/>
    </row>
    <row r="4" spans="2:12" ht="27.75" customHeight="1">
      <c r="B4" s="106" t="s">
        <v>156</v>
      </c>
      <c r="C4" s="106"/>
      <c r="D4" s="106"/>
      <c r="E4" s="106"/>
      <c r="G4" s="5"/>
      <c r="H4" s="6"/>
      <c r="L4" s="3"/>
    </row>
    <row r="5" spans="2:5" ht="22.5" customHeight="1">
      <c r="B5" s="1"/>
      <c r="C5" s="1"/>
      <c r="E5" s="4"/>
    </row>
    <row r="6" spans="1:5" ht="38.25" customHeight="1">
      <c r="A6" s="107" t="s">
        <v>163</v>
      </c>
      <c r="B6" s="107"/>
      <c r="C6" s="107"/>
      <c r="D6" s="107"/>
      <c r="E6" s="107"/>
    </row>
    <row r="7" spans="1:5" ht="22.5" customHeight="1">
      <c r="A7" s="8"/>
      <c r="B7" s="8"/>
      <c r="C7" s="8"/>
      <c r="D7" s="7"/>
      <c r="E7" s="7"/>
    </row>
    <row r="8" spans="1:5" ht="22.5" customHeight="1">
      <c r="A8" s="107" t="s">
        <v>1</v>
      </c>
      <c r="B8" s="107"/>
      <c r="C8" s="107"/>
      <c r="D8" s="107"/>
      <c r="E8" s="107"/>
    </row>
    <row r="9" spans="1:12" ht="22.5" customHeight="1">
      <c r="A9" s="9"/>
      <c r="B9" s="10"/>
      <c r="C9" s="10"/>
      <c r="E9" s="11" t="s">
        <v>2</v>
      </c>
      <c r="F9" s="12"/>
      <c r="I9" s="12"/>
      <c r="J9" s="12"/>
      <c r="K9" s="12"/>
      <c r="L9" s="12"/>
    </row>
    <row r="10" spans="1:12" ht="88.5" customHeight="1">
      <c r="A10" s="13"/>
      <c r="B10" s="13" t="s">
        <v>3</v>
      </c>
      <c r="C10" s="13" t="s">
        <v>4</v>
      </c>
      <c r="D10" s="14" t="s">
        <v>5</v>
      </c>
      <c r="E10" s="14" t="s">
        <v>6</v>
      </c>
      <c r="F10" s="12"/>
      <c r="I10" s="12"/>
      <c r="J10" s="12"/>
      <c r="K10" s="12"/>
      <c r="L10" s="12"/>
    </row>
    <row r="11" spans="1:12" s="17" customFormat="1" ht="22.5" customHeight="1">
      <c r="A11" s="15">
        <v>1</v>
      </c>
      <c r="B11" s="15">
        <v>2</v>
      </c>
      <c r="C11" s="15">
        <v>3</v>
      </c>
      <c r="D11" s="16">
        <v>4</v>
      </c>
      <c r="E11" s="16">
        <v>5</v>
      </c>
      <c r="H11" s="18"/>
      <c r="I11" s="19"/>
      <c r="J11" s="19"/>
      <c r="K11" s="19"/>
      <c r="L11" s="19"/>
    </row>
    <row r="12" spans="1:12" s="17" customFormat="1" ht="22.5" customHeight="1">
      <c r="A12" s="20">
        <v>1</v>
      </c>
      <c r="B12" s="21" t="s">
        <v>7</v>
      </c>
      <c r="C12" s="22">
        <v>1</v>
      </c>
      <c r="D12" s="23">
        <v>307000</v>
      </c>
      <c r="E12" s="23">
        <f>C12*D12</f>
        <v>307000</v>
      </c>
      <c r="H12" s="18"/>
      <c r="I12" s="19"/>
      <c r="J12" s="19"/>
      <c r="K12" s="19"/>
      <c r="L12" s="19"/>
    </row>
    <row r="13" spans="1:12" s="17" customFormat="1" ht="22.5" customHeight="1">
      <c r="A13" s="20">
        <v>2</v>
      </c>
      <c r="B13" s="21" t="s">
        <v>62</v>
      </c>
      <c r="C13" s="22">
        <v>1</v>
      </c>
      <c r="D13" s="23">
        <v>250000</v>
      </c>
      <c r="E13" s="23">
        <f aca="true" t="shared" si="0" ref="E13:E25">C13*D13</f>
        <v>250000</v>
      </c>
      <c r="H13" s="18"/>
      <c r="I13" s="19"/>
      <c r="J13" s="19"/>
      <c r="K13" s="19"/>
      <c r="L13" s="19"/>
    </row>
    <row r="14" spans="1:12" s="17" customFormat="1" ht="22.5" customHeight="1">
      <c r="A14" s="20">
        <v>3</v>
      </c>
      <c r="B14" s="21" t="s">
        <v>31</v>
      </c>
      <c r="C14" s="22">
        <v>1</v>
      </c>
      <c r="D14" s="23">
        <v>160000</v>
      </c>
      <c r="E14" s="23">
        <f t="shared" si="0"/>
        <v>160000</v>
      </c>
      <c r="H14" s="18"/>
      <c r="I14" s="19"/>
      <c r="J14" s="19"/>
      <c r="K14" s="19"/>
      <c r="L14" s="19"/>
    </row>
    <row r="15" spans="1:12" s="17" customFormat="1" ht="22.5" customHeight="1">
      <c r="A15" s="20">
        <v>4</v>
      </c>
      <c r="B15" s="21" t="s">
        <v>73</v>
      </c>
      <c r="C15" s="22">
        <v>1</v>
      </c>
      <c r="D15" s="23">
        <v>130000</v>
      </c>
      <c r="E15" s="23">
        <f t="shared" si="0"/>
        <v>130000</v>
      </c>
      <c r="H15" s="18"/>
      <c r="I15" s="19"/>
      <c r="J15" s="19"/>
      <c r="K15" s="19"/>
      <c r="L15" s="19"/>
    </row>
    <row r="16" spans="1:12" s="17" customFormat="1" ht="22.5" customHeight="1">
      <c r="A16" s="20">
        <v>5</v>
      </c>
      <c r="B16" s="21" t="s">
        <v>32</v>
      </c>
      <c r="C16" s="22">
        <v>4.5</v>
      </c>
      <c r="D16" s="23">
        <v>125000</v>
      </c>
      <c r="E16" s="23">
        <f t="shared" si="0"/>
        <v>562500</v>
      </c>
      <c r="H16" s="18"/>
      <c r="I16" s="19"/>
      <c r="J16" s="19"/>
      <c r="K16" s="19"/>
      <c r="L16" s="19"/>
    </row>
    <row r="17" spans="1:12" s="17" customFormat="1" ht="22.5" customHeight="1">
      <c r="A17" s="20">
        <v>6</v>
      </c>
      <c r="B17" s="21" t="s">
        <v>63</v>
      </c>
      <c r="C17" s="22">
        <v>13</v>
      </c>
      <c r="D17" s="23">
        <v>120000</v>
      </c>
      <c r="E17" s="23">
        <f t="shared" si="0"/>
        <v>1560000</v>
      </c>
      <c r="H17" s="18"/>
      <c r="I17" s="19"/>
      <c r="J17" s="19"/>
      <c r="K17" s="19"/>
      <c r="L17" s="19"/>
    </row>
    <row r="18" spans="1:12" s="17" customFormat="1" ht="22.5" customHeight="1">
      <c r="A18" s="20">
        <v>9</v>
      </c>
      <c r="B18" s="21" t="s">
        <v>64</v>
      </c>
      <c r="C18" s="22">
        <v>1</v>
      </c>
      <c r="D18" s="23">
        <v>105000</v>
      </c>
      <c r="E18" s="23">
        <f t="shared" si="0"/>
        <v>105000</v>
      </c>
      <c r="H18" s="18"/>
      <c r="I18" s="19"/>
      <c r="J18" s="19"/>
      <c r="K18" s="19"/>
      <c r="L18" s="19"/>
    </row>
    <row r="19" spans="1:12" s="17" customFormat="1" ht="22.5" customHeight="1">
      <c r="A19" s="20">
        <v>10</v>
      </c>
      <c r="B19" s="21" t="s">
        <v>65</v>
      </c>
      <c r="C19" s="22">
        <v>2</v>
      </c>
      <c r="D19" s="23">
        <v>120000</v>
      </c>
      <c r="E19" s="23">
        <f>C19*D19</f>
        <v>240000</v>
      </c>
      <c r="H19" s="18"/>
      <c r="I19" s="19"/>
      <c r="J19" s="19"/>
      <c r="K19" s="19"/>
      <c r="L19" s="19"/>
    </row>
    <row r="20" spans="1:12" s="17" customFormat="1" ht="22.5" customHeight="1">
      <c r="A20" s="20">
        <v>11</v>
      </c>
      <c r="B20" s="21" t="s">
        <v>68</v>
      </c>
      <c r="C20" s="22">
        <v>1</v>
      </c>
      <c r="D20" s="23">
        <v>105000</v>
      </c>
      <c r="E20" s="23">
        <f t="shared" si="0"/>
        <v>105000</v>
      </c>
      <c r="H20" s="18"/>
      <c r="I20" s="19"/>
      <c r="J20" s="19"/>
      <c r="K20" s="19"/>
      <c r="L20" s="19"/>
    </row>
    <row r="21" spans="1:12" s="17" customFormat="1" ht="22.5" customHeight="1">
      <c r="A21" s="20">
        <v>12</v>
      </c>
      <c r="B21" s="21" t="s">
        <v>66</v>
      </c>
      <c r="C21" s="22">
        <v>1</v>
      </c>
      <c r="D21" s="23">
        <v>105000</v>
      </c>
      <c r="E21" s="23">
        <f t="shared" si="0"/>
        <v>105000</v>
      </c>
      <c r="H21" s="18"/>
      <c r="I21" s="19"/>
      <c r="J21" s="19"/>
      <c r="K21" s="19"/>
      <c r="L21" s="19"/>
    </row>
    <row r="22" spans="1:12" s="17" customFormat="1" ht="22.5" customHeight="1">
      <c r="A22" s="20">
        <v>13</v>
      </c>
      <c r="B22" s="21" t="s">
        <v>67</v>
      </c>
      <c r="C22" s="22">
        <v>4</v>
      </c>
      <c r="D22" s="23">
        <v>105000</v>
      </c>
      <c r="E22" s="23">
        <f t="shared" si="0"/>
        <v>420000</v>
      </c>
      <c r="H22" s="18"/>
      <c r="I22" s="19"/>
      <c r="J22" s="19"/>
      <c r="K22" s="19"/>
      <c r="L22" s="19"/>
    </row>
    <row r="23" spans="1:12" s="17" customFormat="1" ht="22.5" customHeight="1">
      <c r="A23" s="20">
        <v>14</v>
      </c>
      <c r="B23" s="21" t="s">
        <v>94</v>
      </c>
      <c r="C23" s="22">
        <v>1</v>
      </c>
      <c r="D23" s="23">
        <v>150000</v>
      </c>
      <c r="E23" s="23">
        <f t="shared" si="0"/>
        <v>150000</v>
      </c>
      <c r="H23" s="18"/>
      <c r="I23" s="19"/>
      <c r="J23" s="19"/>
      <c r="K23" s="19"/>
      <c r="L23" s="19"/>
    </row>
    <row r="24" spans="1:12" s="17" customFormat="1" ht="22.5" customHeight="1">
      <c r="A24" s="20">
        <v>15</v>
      </c>
      <c r="B24" s="21" t="s">
        <v>33</v>
      </c>
      <c r="C24" s="22">
        <v>3</v>
      </c>
      <c r="D24" s="23">
        <v>120000</v>
      </c>
      <c r="E24" s="23">
        <f t="shared" si="0"/>
        <v>360000</v>
      </c>
      <c r="H24" s="18"/>
      <c r="I24" s="19"/>
      <c r="J24" s="19"/>
      <c r="K24" s="19"/>
      <c r="L24" s="19"/>
    </row>
    <row r="25" spans="1:12" s="17" customFormat="1" ht="22.5" customHeight="1">
      <c r="A25" s="20">
        <v>16</v>
      </c>
      <c r="B25" s="21" t="s">
        <v>34</v>
      </c>
      <c r="C25" s="22">
        <v>1</v>
      </c>
      <c r="D25" s="23">
        <v>110000</v>
      </c>
      <c r="E25" s="23">
        <f t="shared" si="0"/>
        <v>110000</v>
      </c>
      <c r="H25" s="18"/>
      <c r="I25" s="19"/>
      <c r="J25" s="19"/>
      <c r="K25" s="19"/>
      <c r="L25" s="19"/>
    </row>
    <row r="26" spans="1:5" ht="22.5" customHeight="1">
      <c r="A26" s="25"/>
      <c r="B26" s="25" t="s">
        <v>25</v>
      </c>
      <c r="C26" s="26">
        <f>SUM(C12:C25)</f>
        <v>35.5</v>
      </c>
      <c r="D26" s="27"/>
      <c r="E26" s="27">
        <f>SUM(E12:E25)</f>
        <v>4564500</v>
      </c>
    </row>
    <row r="27" spans="2:5" ht="22.5" customHeight="1">
      <c r="B27" s="69"/>
      <c r="C27" s="69"/>
      <c r="D27" s="69"/>
      <c r="E27" s="69"/>
    </row>
    <row r="28" spans="1:12" ht="22.5" customHeight="1">
      <c r="A28" s="3"/>
      <c r="B28" s="3"/>
      <c r="C28" s="3"/>
      <c r="E28" s="5"/>
      <c r="F28" s="6"/>
      <c r="G28" s="6"/>
      <c r="H28" s="6"/>
      <c r="I28" s="3"/>
      <c r="J28" s="3"/>
      <c r="K28" s="3"/>
      <c r="L28" s="3"/>
    </row>
    <row r="29" spans="1:12" ht="22.5" customHeight="1">
      <c r="A29" s="3"/>
      <c r="B29" s="3"/>
      <c r="C29" s="3"/>
      <c r="E29" s="5"/>
      <c r="F29" s="6"/>
      <c r="G29" s="6"/>
      <c r="H29" s="6"/>
      <c r="I29" s="3"/>
      <c r="J29" s="3"/>
      <c r="K29" s="3"/>
      <c r="L29" s="3"/>
    </row>
  </sheetData>
  <sheetProtection/>
  <mergeCells count="6">
    <mergeCell ref="B1:E1"/>
    <mergeCell ref="B2:E2"/>
    <mergeCell ref="B3:E3"/>
    <mergeCell ref="B4:E4"/>
    <mergeCell ref="A6:E6"/>
    <mergeCell ref="A8:E8"/>
  </mergeCells>
  <printOptions/>
  <pageMargins left="0.45" right="0.7" top="0" bottom="0" header="0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C47" sqref="C47"/>
    </sheetView>
  </sheetViews>
  <sheetFormatPr defaultColWidth="8.8515625" defaultRowHeight="12.75"/>
  <cols>
    <col min="1" max="1" width="6.7109375" style="1" customWidth="1"/>
    <col min="2" max="2" width="50.421875" style="2" customWidth="1"/>
    <col min="3" max="3" width="11.421875" style="2" customWidth="1"/>
    <col min="4" max="4" width="15.421875" style="3" customWidth="1"/>
    <col min="5" max="5" width="13.57421875" style="3" customWidth="1"/>
    <col min="6" max="6" width="18.8515625" style="3" customWidth="1"/>
    <col min="7" max="7" width="9.8515625" style="3" customWidth="1"/>
    <col min="8" max="8" width="21.8515625" style="5" customWidth="1"/>
    <col min="9" max="9" width="13.57421875" style="6" customWidth="1"/>
    <col min="10" max="10" width="20.140625" style="6" customWidth="1"/>
    <col min="11" max="11" width="15.421875" style="6" customWidth="1"/>
    <col min="12" max="12" width="18.7109375" style="6" customWidth="1"/>
    <col min="13" max="16384" width="8.8515625" style="3" customWidth="1"/>
  </cols>
  <sheetData>
    <row r="1" spans="2:12" ht="22.5" customHeight="1">
      <c r="B1" s="104" t="s">
        <v>90</v>
      </c>
      <c r="C1" s="104"/>
      <c r="D1" s="104"/>
      <c r="E1" s="104"/>
      <c r="G1" s="5"/>
      <c r="H1" s="6"/>
      <c r="L1" s="3"/>
    </row>
    <row r="2" spans="2:12" ht="22.5" customHeight="1">
      <c r="B2" s="104" t="s">
        <v>83</v>
      </c>
      <c r="C2" s="104"/>
      <c r="D2" s="104"/>
      <c r="E2" s="104"/>
      <c r="G2" s="5"/>
      <c r="H2" s="6"/>
      <c r="L2" s="3"/>
    </row>
    <row r="3" spans="2:12" ht="22.5" customHeight="1">
      <c r="B3" s="105" t="s">
        <v>82</v>
      </c>
      <c r="C3" s="105"/>
      <c r="D3" s="105"/>
      <c r="E3" s="105"/>
      <c r="G3" s="5"/>
      <c r="H3" s="6"/>
      <c r="L3" s="3"/>
    </row>
    <row r="4" spans="2:12" ht="22.5" customHeight="1">
      <c r="B4" s="106" t="s">
        <v>156</v>
      </c>
      <c r="C4" s="106"/>
      <c r="D4" s="106"/>
      <c r="E4" s="106"/>
      <c r="G4" s="5"/>
      <c r="H4" s="6"/>
      <c r="L4" s="3"/>
    </row>
    <row r="5" spans="2:5" ht="22.5" customHeight="1">
      <c r="B5" s="1"/>
      <c r="C5" s="1"/>
      <c r="E5" s="4"/>
    </row>
    <row r="6" spans="1:5" ht="57.75" customHeight="1">
      <c r="A6" s="107" t="s">
        <v>69</v>
      </c>
      <c r="B6" s="107"/>
      <c r="C6" s="107"/>
      <c r="D6" s="107"/>
      <c r="E6" s="107"/>
    </row>
    <row r="7" spans="1:5" ht="22.5" customHeight="1">
      <c r="A7" s="8"/>
      <c r="B7" s="8"/>
      <c r="C7" s="8"/>
      <c r="D7" s="7"/>
      <c r="E7" s="7"/>
    </row>
    <row r="8" spans="1:5" ht="22.5" customHeight="1">
      <c r="A8" s="107" t="s">
        <v>1</v>
      </c>
      <c r="B8" s="107"/>
      <c r="C8" s="107"/>
      <c r="D8" s="107"/>
      <c r="E8" s="107"/>
    </row>
    <row r="9" spans="1:12" ht="22.5" customHeight="1">
      <c r="A9" s="9"/>
      <c r="B9" s="10"/>
      <c r="C9" s="10"/>
      <c r="E9" s="11" t="s">
        <v>2</v>
      </c>
      <c r="F9" s="12"/>
      <c r="I9" s="12"/>
      <c r="J9" s="12"/>
      <c r="K9" s="12"/>
      <c r="L9" s="12"/>
    </row>
    <row r="10" spans="1:12" ht="84" customHeight="1">
      <c r="A10" s="13"/>
      <c r="B10" s="13" t="s">
        <v>3</v>
      </c>
      <c r="C10" s="13" t="s">
        <v>4</v>
      </c>
      <c r="D10" s="14" t="s">
        <v>5</v>
      </c>
      <c r="E10" s="14" t="s">
        <v>6</v>
      </c>
      <c r="F10" s="12"/>
      <c r="I10" s="12"/>
      <c r="J10" s="12"/>
      <c r="K10" s="12"/>
      <c r="L10" s="12"/>
    </row>
    <row r="11" spans="1:12" s="17" customFormat="1" ht="22.5" customHeight="1">
      <c r="A11" s="15">
        <v>1</v>
      </c>
      <c r="B11" s="15">
        <v>2</v>
      </c>
      <c r="C11" s="15">
        <v>3</v>
      </c>
      <c r="D11" s="16">
        <v>4</v>
      </c>
      <c r="E11" s="16">
        <v>5</v>
      </c>
      <c r="H11" s="18"/>
      <c r="I11" s="19"/>
      <c r="J11" s="19"/>
      <c r="K11" s="19"/>
      <c r="L11" s="19"/>
    </row>
    <row r="12" spans="1:10" s="17" customFormat="1" ht="22.5" customHeight="1">
      <c r="A12" s="20">
        <v>1</v>
      </c>
      <c r="B12" s="30" t="s">
        <v>30</v>
      </c>
      <c r="C12" s="33">
        <v>1</v>
      </c>
      <c r="D12" s="67">
        <v>250000</v>
      </c>
      <c r="E12" s="67">
        <f>+C12*D12</f>
        <v>250000</v>
      </c>
      <c r="F12" s="18"/>
      <c r="G12" s="19"/>
      <c r="H12" s="19"/>
      <c r="I12" s="19"/>
      <c r="J12" s="19"/>
    </row>
    <row r="13" spans="1:10" s="17" customFormat="1" ht="22.5" customHeight="1">
      <c r="A13" s="20">
        <v>2</v>
      </c>
      <c r="B13" s="30" t="s">
        <v>35</v>
      </c>
      <c r="C13" s="33">
        <v>0.5</v>
      </c>
      <c r="D13" s="67">
        <v>194000</v>
      </c>
      <c r="E13" s="67">
        <f aca="true" t="shared" si="0" ref="E13:E43">+C13*D13</f>
        <v>97000</v>
      </c>
      <c r="F13" s="18"/>
      <c r="G13" s="19"/>
      <c r="H13" s="19"/>
      <c r="I13" s="19"/>
      <c r="J13" s="19"/>
    </row>
    <row r="14" spans="1:10" s="17" customFormat="1" ht="24.75" customHeight="1">
      <c r="A14" s="20">
        <v>3</v>
      </c>
      <c r="B14" s="34" t="s">
        <v>36</v>
      </c>
      <c r="C14" s="33">
        <v>1</v>
      </c>
      <c r="D14" s="67">
        <v>120000</v>
      </c>
      <c r="E14" s="67">
        <f t="shared" si="0"/>
        <v>120000</v>
      </c>
      <c r="F14" s="18"/>
      <c r="G14" s="19"/>
      <c r="H14" s="19"/>
      <c r="I14" s="19"/>
      <c r="J14" s="19"/>
    </row>
    <row r="15" spans="1:10" s="17" customFormat="1" ht="26.25" customHeight="1">
      <c r="A15" s="20">
        <v>4</v>
      </c>
      <c r="B15" s="29" t="s">
        <v>37</v>
      </c>
      <c r="C15" s="33">
        <v>1</v>
      </c>
      <c r="D15" s="67">
        <v>130000</v>
      </c>
      <c r="E15" s="67">
        <f t="shared" si="0"/>
        <v>130000</v>
      </c>
      <c r="F15" s="18"/>
      <c r="G15" s="19"/>
      <c r="H15" s="19"/>
      <c r="I15" s="19"/>
      <c r="J15" s="19"/>
    </row>
    <row r="16" spans="1:10" s="17" customFormat="1" ht="25.5" customHeight="1">
      <c r="A16" s="20">
        <v>5</v>
      </c>
      <c r="B16" s="35" t="s">
        <v>38</v>
      </c>
      <c r="C16" s="33">
        <v>1</v>
      </c>
      <c r="D16" s="67">
        <v>110000</v>
      </c>
      <c r="E16" s="67">
        <f t="shared" si="0"/>
        <v>110000</v>
      </c>
      <c r="F16" s="18"/>
      <c r="G16" s="19"/>
      <c r="H16" s="19"/>
      <c r="I16" s="19"/>
      <c r="J16" s="19"/>
    </row>
    <row r="17" spans="1:10" s="17" customFormat="1" ht="32.25" customHeight="1">
      <c r="A17" s="20">
        <v>6</v>
      </c>
      <c r="B17" s="31" t="s">
        <v>39</v>
      </c>
      <c r="C17" s="33">
        <v>1</v>
      </c>
      <c r="D17" s="67">
        <v>130000</v>
      </c>
      <c r="E17" s="67">
        <f t="shared" si="0"/>
        <v>130000</v>
      </c>
      <c r="F17" s="18"/>
      <c r="G17" s="19"/>
      <c r="H17" s="19"/>
      <c r="I17" s="19"/>
      <c r="J17" s="19"/>
    </row>
    <row r="18" spans="1:10" s="17" customFormat="1" ht="22.5" customHeight="1">
      <c r="A18" s="20">
        <v>7</v>
      </c>
      <c r="B18" s="35" t="s">
        <v>40</v>
      </c>
      <c r="C18" s="33">
        <v>1</v>
      </c>
      <c r="D18" s="67">
        <v>130000</v>
      </c>
      <c r="E18" s="67">
        <f t="shared" si="0"/>
        <v>130000</v>
      </c>
      <c r="F18" s="18"/>
      <c r="G18" s="19"/>
      <c r="H18" s="19"/>
      <c r="I18" s="19"/>
      <c r="J18" s="19"/>
    </row>
    <row r="19" spans="1:10" s="17" customFormat="1" ht="22.5" customHeight="1">
      <c r="A19" s="20">
        <v>8</v>
      </c>
      <c r="B19" s="35" t="s">
        <v>41</v>
      </c>
      <c r="C19" s="33">
        <v>1</v>
      </c>
      <c r="D19" s="67">
        <v>110000</v>
      </c>
      <c r="E19" s="67">
        <f t="shared" si="0"/>
        <v>110000</v>
      </c>
      <c r="F19" s="18"/>
      <c r="G19" s="19"/>
      <c r="H19" s="19"/>
      <c r="I19" s="19"/>
      <c r="J19" s="19"/>
    </row>
    <row r="20" spans="1:10" s="17" customFormat="1" ht="22.5" customHeight="1">
      <c r="A20" s="20">
        <v>9</v>
      </c>
      <c r="B20" s="35" t="s">
        <v>42</v>
      </c>
      <c r="C20" s="33">
        <v>1</v>
      </c>
      <c r="D20" s="67">
        <v>130000</v>
      </c>
      <c r="E20" s="67">
        <f t="shared" si="0"/>
        <v>130000</v>
      </c>
      <c r="F20" s="18"/>
      <c r="G20" s="19"/>
      <c r="H20" s="19"/>
      <c r="I20" s="19"/>
      <c r="J20" s="19"/>
    </row>
    <row r="21" spans="1:10" s="17" customFormat="1" ht="22.5" customHeight="1">
      <c r="A21" s="20">
        <v>10</v>
      </c>
      <c r="B21" s="29" t="s">
        <v>43</v>
      </c>
      <c r="C21" s="33">
        <v>1</v>
      </c>
      <c r="D21" s="67">
        <v>130000</v>
      </c>
      <c r="E21" s="67">
        <f t="shared" si="0"/>
        <v>130000</v>
      </c>
      <c r="F21" s="18"/>
      <c r="G21" s="19"/>
      <c r="H21" s="19"/>
      <c r="I21" s="19"/>
      <c r="J21" s="19"/>
    </row>
    <row r="22" spans="1:10" s="17" customFormat="1" ht="22.5" customHeight="1">
      <c r="A22" s="20">
        <v>11</v>
      </c>
      <c r="B22" s="29" t="s">
        <v>44</v>
      </c>
      <c r="C22" s="33">
        <v>0.5</v>
      </c>
      <c r="D22" s="67">
        <v>110000</v>
      </c>
      <c r="E22" s="67">
        <f t="shared" si="0"/>
        <v>55000</v>
      </c>
      <c r="F22" s="18"/>
      <c r="G22" s="19"/>
      <c r="H22" s="19"/>
      <c r="I22" s="19"/>
      <c r="J22" s="19"/>
    </row>
    <row r="23" spans="1:10" s="17" customFormat="1" ht="22.5" customHeight="1">
      <c r="A23" s="20">
        <v>12</v>
      </c>
      <c r="B23" s="29" t="s">
        <v>45</v>
      </c>
      <c r="C23" s="33">
        <v>0.5</v>
      </c>
      <c r="D23" s="67">
        <v>110000</v>
      </c>
      <c r="E23" s="67">
        <f t="shared" si="0"/>
        <v>55000</v>
      </c>
      <c r="F23" s="18"/>
      <c r="G23" s="19"/>
      <c r="H23" s="19"/>
      <c r="I23" s="19"/>
      <c r="J23" s="19"/>
    </row>
    <row r="24" spans="1:10" s="17" customFormat="1" ht="22.5" customHeight="1">
      <c r="A24" s="20">
        <v>13</v>
      </c>
      <c r="B24" s="35" t="s">
        <v>46</v>
      </c>
      <c r="C24" s="33">
        <v>0.5</v>
      </c>
      <c r="D24" s="67">
        <v>110000</v>
      </c>
      <c r="E24" s="67">
        <f t="shared" si="0"/>
        <v>55000</v>
      </c>
      <c r="F24" s="18"/>
      <c r="G24" s="19"/>
      <c r="H24" s="19"/>
      <c r="I24" s="19"/>
      <c r="J24" s="19"/>
    </row>
    <row r="25" spans="1:10" s="17" customFormat="1" ht="22.5" customHeight="1">
      <c r="A25" s="20">
        <v>14</v>
      </c>
      <c r="B25" s="35" t="s">
        <v>47</v>
      </c>
      <c r="C25" s="33">
        <v>0.5</v>
      </c>
      <c r="D25" s="67">
        <v>110000</v>
      </c>
      <c r="E25" s="67">
        <f t="shared" si="0"/>
        <v>55000</v>
      </c>
      <c r="F25" s="18"/>
      <c r="G25" s="19"/>
      <c r="H25" s="19"/>
      <c r="I25" s="19"/>
      <c r="J25" s="19"/>
    </row>
    <row r="26" spans="1:10" s="17" customFormat="1" ht="22.5" customHeight="1">
      <c r="A26" s="20">
        <v>15</v>
      </c>
      <c r="B26" s="31" t="s">
        <v>48</v>
      </c>
      <c r="C26" s="33">
        <v>0.5</v>
      </c>
      <c r="D26" s="67">
        <v>110000</v>
      </c>
      <c r="E26" s="67">
        <f t="shared" si="0"/>
        <v>55000</v>
      </c>
      <c r="F26" s="18"/>
      <c r="G26" s="19"/>
      <c r="H26" s="19"/>
      <c r="I26" s="19"/>
      <c r="J26" s="19"/>
    </row>
    <row r="27" spans="1:9" s="17" customFormat="1" ht="22.5" customHeight="1">
      <c r="A27" s="20">
        <v>16</v>
      </c>
      <c r="B27" s="31" t="s">
        <v>49</v>
      </c>
      <c r="C27" s="33">
        <v>0.5</v>
      </c>
      <c r="D27" s="67">
        <v>110000</v>
      </c>
      <c r="E27" s="67">
        <f t="shared" si="0"/>
        <v>55000</v>
      </c>
      <c r="F27" s="19"/>
      <c r="G27" s="19"/>
      <c r="H27" s="19"/>
      <c r="I27" s="19"/>
    </row>
    <row r="28" spans="1:12" ht="22.5" customHeight="1">
      <c r="A28" s="20">
        <v>17</v>
      </c>
      <c r="B28" s="31" t="s">
        <v>50</v>
      </c>
      <c r="C28" s="33">
        <v>0.5</v>
      </c>
      <c r="D28" s="67">
        <v>110000</v>
      </c>
      <c r="E28" s="67">
        <f t="shared" si="0"/>
        <v>55000</v>
      </c>
      <c r="F28" s="6"/>
      <c r="G28" s="6"/>
      <c r="H28" s="6"/>
      <c r="J28" s="3"/>
      <c r="K28" s="3"/>
      <c r="L28" s="3"/>
    </row>
    <row r="29" spans="1:12" ht="22.5" customHeight="1">
      <c r="A29" s="20">
        <v>18</v>
      </c>
      <c r="B29" s="30" t="s">
        <v>31</v>
      </c>
      <c r="C29" s="33">
        <v>1</v>
      </c>
      <c r="D29" s="67">
        <v>140000</v>
      </c>
      <c r="E29" s="67">
        <f t="shared" si="0"/>
        <v>140000</v>
      </c>
      <c r="F29" s="6"/>
      <c r="G29" s="6"/>
      <c r="H29" s="6"/>
      <c r="J29" s="3"/>
      <c r="K29" s="3"/>
      <c r="L29" s="3"/>
    </row>
    <row r="30" spans="1:12" ht="22.5" customHeight="1">
      <c r="A30" s="20">
        <v>19</v>
      </c>
      <c r="B30" s="30" t="s">
        <v>18</v>
      </c>
      <c r="C30" s="33">
        <v>0.5</v>
      </c>
      <c r="D30" s="67">
        <v>105000</v>
      </c>
      <c r="E30" s="67">
        <f t="shared" si="0"/>
        <v>52500</v>
      </c>
      <c r="F30" s="6"/>
      <c r="G30" s="6"/>
      <c r="H30" s="6"/>
      <c r="J30" s="3"/>
      <c r="K30" s="3"/>
      <c r="L30" s="3"/>
    </row>
    <row r="31" spans="1:12" ht="22.5" customHeight="1">
      <c r="A31" s="20">
        <v>20</v>
      </c>
      <c r="B31" s="30" t="s">
        <v>51</v>
      </c>
      <c r="C31" s="33">
        <v>0.5</v>
      </c>
      <c r="D31" s="67">
        <v>105000</v>
      </c>
      <c r="E31" s="67">
        <f t="shared" si="0"/>
        <v>52500</v>
      </c>
      <c r="F31" s="6"/>
      <c r="G31" s="6"/>
      <c r="H31" s="6"/>
      <c r="J31" s="3"/>
      <c r="K31" s="3"/>
      <c r="L31" s="3"/>
    </row>
    <row r="32" spans="1:12" ht="22.5" customHeight="1">
      <c r="A32" s="20">
        <v>21</v>
      </c>
      <c r="B32" s="35" t="s">
        <v>93</v>
      </c>
      <c r="C32" s="33">
        <v>0.5</v>
      </c>
      <c r="D32" s="67">
        <v>105000</v>
      </c>
      <c r="E32" s="67">
        <f t="shared" si="0"/>
        <v>52500</v>
      </c>
      <c r="F32" s="6"/>
      <c r="G32" s="6"/>
      <c r="H32" s="6"/>
      <c r="J32" s="3"/>
      <c r="K32" s="3"/>
      <c r="L32" s="3"/>
    </row>
    <row r="33" spans="1:12" ht="22.5" customHeight="1">
      <c r="A33" s="20">
        <v>22</v>
      </c>
      <c r="B33" s="29" t="s">
        <v>52</v>
      </c>
      <c r="C33" s="33">
        <v>1</v>
      </c>
      <c r="D33" s="67">
        <v>105000</v>
      </c>
      <c r="E33" s="67">
        <f t="shared" si="0"/>
        <v>105000</v>
      </c>
      <c r="F33" s="6"/>
      <c r="G33" s="6"/>
      <c r="H33" s="6"/>
      <c r="J33" s="3"/>
      <c r="K33" s="3"/>
      <c r="L33" s="3"/>
    </row>
    <row r="34" spans="1:12" ht="22.5" customHeight="1">
      <c r="A34" s="20">
        <v>23</v>
      </c>
      <c r="B34" s="29" t="s">
        <v>24</v>
      </c>
      <c r="C34" s="33">
        <v>2</v>
      </c>
      <c r="D34" s="67">
        <v>105000</v>
      </c>
      <c r="E34" s="67">
        <f t="shared" si="0"/>
        <v>210000</v>
      </c>
      <c r="F34" s="6"/>
      <c r="G34" s="6"/>
      <c r="H34" s="6"/>
      <c r="J34" s="3"/>
      <c r="K34" s="3"/>
      <c r="L34" s="3"/>
    </row>
    <row r="35" spans="1:12" ht="20.25" customHeight="1">
      <c r="A35" s="20">
        <v>24</v>
      </c>
      <c r="B35" s="32" t="s">
        <v>53</v>
      </c>
      <c r="C35" s="33">
        <v>1</v>
      </c>
      <c r="D35" s="67">
        <v>110000</v>
      </c>
      <c r="E35" s="67">
        <f t="shared" si="0"/>
        <v>110000</v>
      </c>
      <c r="F35" s="6"/>
      <c r="G35" s="6"/>
      <c r="H35" s="6"/>
      <c r="J35" s="3"/>
      <c r="K35" s="3"/>
      <c r="L35" s="3"/>
    </row>
    <row r="36" spans="1:12" ht="21.75" customHeight="1">
      <c r="A36" s="20">
        <v>25</v>
      </c>
      <c r="B36" s="32" t="s">
        <v>54</v>
      </c>
      <c r="C36" s="33">
        <v>1</v>
      </c>
      <c r="D36" s="67">
        <v>105000</v>
      </c>
      <c r="E36" s="67">
        <f t="shared" si="0"/>
        <v>105000</v>
      </c>
      <c r="F36" s="6"/>
      <c r="G36" s="6"/>
      <c r="H36" s="6"/>
      <c r="J36" s="3"/>
      <c r="K36" s="3"/>
      <c r="L36" s="3"/>
    </row>
    <row r="37" spans="1:12" ht="25.5" customHeight="1">
      <c r="A37" s="20">
        <v>26</v>
      </c>
      <c r="B37" s="32" t="s">
        <v>55</v>
      </c>
      <c r="C37" s="33">
        <v>1</v>
      </c>
      <c r="D37" s="67">
        <v>105000</v>
      </c>
      <c r="E37" s="67">
        <f t="shared" si="0"/>
        <v>105000</v>
      </c>
      <c r="F37" s="6"/>
      <c r="G37" s="6"/>
      <c r="H37" s="6"/>
      <c r="J37" s="3"/>
      <c r="K37" s="3"/>
      <c r="L37" s="3"/>
    </row>
    <row r="38" spans="1:12" ht="26.25" customHeight="1">
      <c r="A38" s="20">
        <v>27</v>
      </c>
      <c r="B38" s="32" t="s">
        <v>56</v>
      </c>
      <c r="C38" s="33">
        <v>1</v>
      </c>
      <c r="D38" s="67">
        <v>105000</v>
      </c>
      <c r="E38" s="67">
        <f t="shared" si="0"/>
        <v>105000</v>
      </c>
      <c r="F38" s="6"/>
      <c r="G38" s="6"/>
      <c r="H38" s="6"/>
      <c r="J38" s="3"/>
      <c r="K38" s="3"/>
      <c r="L38" s="3"/>
    </row>
    <row r="39" spans="1:12" ht="20.25" customHeight="1">
      <c r="A39" s="20">
        <v>28</v>
      </c>
      <c r="B39" s="32" t="s">
        <v>57</v>
      </c>
      <c r="C39" s="33">
        <v>0.5</v>
      </c>
      <c r="D39" s="67">
        <v>110000</v>
      </c>
      <c r="E39" s="67">
        <f t="shared" si="0"/>
        <v>55000</v>
      </c>
      <c r="F39" s="6"/>
      <c r="G39" s="6"/>
      <c r="H39" s="6"/>
      <c r="J39" s="3"/>
      <c r="K39" s="3"/>
      <c r="L39" s="3"/>
    </row>
    <row r="40" spans="1:12" ht="19.5" customHeight="1">
      <c r="A40" s="20">
        <v>29</v>
      </c>
      <c r="B40" s="32" t="s">
        <v>58</v>
      </c>
      <c r="C40" s="33">
        <v>0.5</v>
      </c>
      <c r="D40" s="67">
        <v>105000</v>
      </c>
      <c r="E40" s="67">
        <f t="shared" si="0"/>
        <v>52500</v>
      </c>
      <c r="F40" s="6"/>
      <c r="G40" s="6"/>
      <c r="H40" s="6"/>
      <c r="J40" s="3"/>
      <c r="K40" s="3"/>
      <c r="L40" s="3"/>
    </row>
    <row r="41" spans="1:12" ht="21" customHeight="1">
      <c r="A41" s="20">
        <v>30</v>
      </c>
      <c r="B41" s="32" t="s">
        <v>59</v>
      </c>
      <c r="C41" s="33">
        <v>1</v>
      </c>
      <c r="D41" s="67">
        <v>105000</v>
      </c>
      <c r="E41" s="67">
        <f t="shared" si="0"/>
        <v>105000</v>
      </c>
      <c r="F41" s="6"/>
      <c r="G41" s="6"/>
      <c r="H41" s="6"/>
      <c r="J41" s="3"/>
      <c r="K41" s="3"/>
      <c r="L41" s="3"/>
    </row>
    <row r="42" spans="1:12" ht="23.25" customHeight="1">
      <c r="A42" s="20">
        <v>31</v>
      </c>
      <c r="B42" s="32" t="s">
        <v>60</v>
      </c>
      <c r="C42" s="33">
        <v>0.5</v>
      </c>
      <c r="D42" s="67">
        <v>105000</v>
      </c>
      <c r="E42" s="67">
        <f t="shared" si="0"/>
        <v>52500</v>
      </c>
      <c r="F42" s="6"/>
      <c r="G42" s="6"/>
      <c r="H42" s="6"/>
      <c r="J42" s="3"/>
      <c r="K42" s="3"/>
      <c r="L42" s="3"/>
    </row>
    <row r="43" spans="1:12" ht="24" customHeight="1">
      <c r="A43" s="20">
        <v>32</v>
      </c>
      <c r="B43" s="32" t="s">
        <v>61</v>
      </c>
      <c r="C43" s="33">
        <v>1</v>
      </c>
      <c r="D43" s="67">
        <v>105000</v>
      </c>
      <c r="E43" s="67">
        <f t="shared" si="0"/>
        <v>105000</v>
      </c>
      <c r="F43" s="6"/>
      <c r="G43" s="6"/>
      <c r="H43" s="6"/>
      <c r="J43" s="3"/>
      <c r="K43" s="3"/>
      <c r="L43" s="3"/>
    </row>
    <row r="44" spans="1:12" ht="15.75" customHeight="1">
      <c r="A44" s="111" t="s">
        <v>25</v>
      </c>
      <c r="B44" s="111"/>
      <c r="C44" s="68">
        <f>SUM(C12:C43)</f>
        <v>26</v>
      </c>
      <c r="D44" s="67"/>
      <c r="E44" s="27">
        <f>SUM(E12:E43)</f>
        <v>3129500</v>
      </c>
      <c r="G44" s="5"/>
      <c r="H44" s="6"/>
      <c r="L44" s="3"/>
    </row>
    <row r="45" spans="2:12" ht="15.75">
      <c r="B45" s="70"/>
      <c r="C45" s="70"/>
      <c r="G45" s="5"/>
      <c r="H45" s="6"/>
      <c r="L45" s="3"/>
    </row>
    <row r="46" spans="7:12" ht="15.75">
      <c r="G46" s="5"/>
      <c r="H46" s="6"/>
      <c r="L46" s="3"/>
    </row>
    <row r="47" ht="22.5" customHeight="1">
      <c r="B47" s="28"/>
    </row>
    <row r="48" ht="22.5" customHeight="1"/>
    <row r="49" ht="22.5" customHeight="1"/>
    <row r="50" ht="22.5" customHeight="1"/>
    <row r="51" spans="7:12" ht="15.75">
      <c r="G51" s="5"/>
      <c r="H51" s="6"/>
      <c r="L51" s="3"/>
    </row>
    <row r="52" spans="7:12" ht="15.75">
      <c r="G52" s="5"/>
      <c r="H52" s="6"/>
      <c r="L52" s="3"/>
    </row>
    <row r="53" spans="7:12" ht="15.75">
      <c r="G53" s="5"/>
      <c r="H53" s="6"/>
      <c r="L53" s="3"/>
    </row>
    <row r="54" spans="7:12" ht="15.75">
      <c r="G54" s="5"/>
      <c r="H54" s="6"/>
      <c r="L54" s="3"/>
    </row>
    <row r="55" spans="7:12" ht="15.75">
      <c r="G55" s="5"/>
      <c r="H55" s="6"/>
      <c r="L55" s="3"/>
    </row>
    <row r="56" spans="7:12" ht="15.75">
      <c r="G56" s="5"/>
      <c r="H56" s="6"/>
      <c r="L56" s="3"/>
    </row>
    <row r="57" spans="7:12" ht="15.75">
      <c r="G57" s="5"/>
      <c r="H57" s="6"/>
      <c r="L57" s="3"/>
    </row>
    <row r="58" spans="7:12" ht="15.75">
      <c r="G58" s="5"/>
      <c r="H58" s="6"/>
      <c r="L58" s="3"/>
    </row>
    <row r="59" spans="7:12" ht="15.75">
      <c r="G59" s="5"/>
      <c r="H59" s="6"/>
      <c r="L59" s="3"/>
    </row>
    <row r="60" spans="7:12" ht="15.75">
      <c r="G60" s="5"/>
      <c r="H60" s="6"/>
      <c r="L60" s="3"/>
    </row>
    <row r="61" spans="7:12" ht="15.75">
      <c r="G61" s="5"/>
      <c r="H61" s="6"/>
      <c r="L61" s="3"/>
    </row>
    <row r="62" spans="7:12" ht="15.75">
      <c r="G62" s="5"/>
      <c r="H62" s="6"/>
      <c r="L62" s="3"/>
    </row>
    <row r="63" spans="7:12" ht="15.75">
      <c r="G63" s="5"/>
      <c r="H63" s="6"/>
      <c r="L63" s="3"/>
    </row>
    <row r="64" spans="7:12" ht="15.75">
      <c r="G64" s="5"/>
      <c r="H64" s="6"/>
      <c r="L64" s="3"/>
    </row>
    <row r="65" spans="7:12" ht="15.75">
      <c r="G65" s="5"/>
      <c r="H65" s="6"/>
      <c r="L65" s="3"/>
    </row>
    <row r="66" spans="7:12" ht="15.75">
      <c r="G66" s="5"/>
      <c r="H66" s="6"/>
      <c r="L66" s="3"/>
    </row>
    <row r="67" spans="7:12" ht="15.75">
      <c r="G67" s="5"/>
      <c r="H67" s="6"/>
      <c r="L67" s="3"/>
    </row>
    <row r="68" spans="7:12" ht="15.75">
      <c r="G68" s="5"/>
      <c r="H68" s="6"/>
      <c r="L68" s="3"/>
    </row>
    <row r="69" spans="7:12" ht="15.75">
      <c r="G69" s="5"/>
      <c r="H69" s="6"/>
      <c r="L69" s="3"/>
    </row>
    <row r="70" spans="7:12" ht="15.75">
      <c r="G70" s="5"/>
      <c r="H70" s="6"/>
      <c r="L70" s="3"/>
    </row>
    <row r="71" spans="7:12" ht="15.75">
      <c r="G71" s="5"/>
      <c r="H71" s="6"/>
      <c r="L71" s="3"/>
    </row>
    <row r="72" spans="7:12" ht="15.75">
      <c r="G72" s="5"/>
      <c r="H72" s="6"/>
      <c r="L72" s="3"/>
    </row>
    <row r="73" spans="7:12" ht="15.75">
      <c r="G73" s="5"/>
      <c r="H73" s="6"/>
      <c r="L73" s="3"/>
    </row>
    <row r="74" spans="7:12" ht="15.75">
      <c r="G74" s="5"/>
      <c r="H74" s="6"/>
      <c r="L74" s="3"/>
    </row>
    <row r="75" spans="7:12" ht="15.75">
      <c r="G75" s="5"/>
      <c r="H75" s="6"/>
      <c r="L75" s="3"/>
    </row>
    <row r="76" spans="7:12" ht="15.75">
      <c r="G76" s="5"/>
      <c r="H76" s="6"/>
      <c r="L76" s="3"/>
    </row>
    <row r="77" spans="7:12" ht="15.75">
      <c r="G77" s="5"/>
      <c r="H77" s="6"/>
      <c r="L77" s="3"/>
    </row>
    <row r="78" spans="7:12" ht="15.75">
      <c r="G78" s="5"/>
      <c r="H78" s="6"/>
      <c r="L78" s="3"/>
    </row>
    <row r="79" spans="7:12" ht="15.75">
      <c r="G79" s="5"/>
      <c r="H79" s="6"/>
      <c r="L79" s="3"/>
    </row>
    <row r="80" spans="7:12" ht="15.75">
      <c r="G80" s="5"/>
      <c r="H80" s="6"/>
      <c r="L80" s="3"/>
    </row>
    <row r="81" spans="7:12" ht="15.75">
      <c r="G81" s="5"/>
      <c r="H81" s="6"/>
      <c r="L81" s="3"/>
    </row>
    <row r="82" spans="7:12" ht="15.75">
      <c r="G82" s="5"/>
      <c r="H82" s="6"/>
      <c r="L82" s="3"/>
    </row>
    <row r="83" spans="7:12" ht="15.75">
      <c r="G83" s="5"/>
      <c r="H83" s="6"/>
      <c r="L83" s="3"/>
    </row>
    <row r="84" spans="7:12" ht="15.75">
      <c r="G84" s="5"/>
      <c r="H84" s="6"/>
      <c r="L84" s="3"/>
    </row>
    <row r="85" spans="7:12" ht="15.75">
      <c r="G85" s="5"/>
      <c r="H85" s="6"/>
      <c r="L85" s="3"/>
    </row>
    <row r="86" spans="7:12" ht="15.75">
      <c r="G86" s="5"/>
      <c r="H86" s="6"/>
      <c r="L86" s="3"/>
    </row>
    <row r="87" spans="7:12" ht="15.75">
      <c r="G87" s="5"/>
      <c r="H87" s="6"/>
      <c r="L87" s="3"/>
    </row>
    <row r="88" spans="7:12" ht="15.75">
      <c r="G88" s="5"/>
      <c r="H88" s="6"/>
      <c r="L88" s="3"/>
    </row>
    <row r="89" spans="7:12" ht="15.75">
      <c r="G89" s="5"/>
      <c r="H89" s="6"/>
      <c r="L89" s="3"/>
    </row>
    <row r="90" spans="7:12" ht="15.75">
      <c r="G90" s="5"/>
      <c r="H90" s="6"/>
      <c r="L90" s="3"/>
    </row>
    <row r="91" spans="7:12" ht="15.75">
      <c r="G91" s="5"/>
      <c r="H91" s="6"/>
      <c r="L91" s="3"/>
    </row>
    <row r="92" spans="7:12" ht="15.75">
      <c r="G92" s="5"/>
      <c r="H92" s="6"/>
      <c r="L92" s="3"/>
    </row>
    <row r="93" spans="7:12" ht="15.75">
      <c r="G93" s="5"/>
      <c r="H93" s="6"/>
      <c r="L93" s="3"/>
    </row>
    <row r="94" spans="7:12" ht="15.75">
      <c r="G94" s="5"/>
      <c r="H94" s="6"/>
      <c r="L94" s="3"/>
    </row>
    <row r="95" spans="7:12" ht="15.75">
      <c r="G95" s="5"/>
      <c r="H95" s="6"/>
      <c r="L95" s="3"/>
    </row>
    <row r="96" spans="7:12" ht="15.75">
      <c r="G96" s="5"/>
      <c r="H96" s="6"/>
      <c r="L96" s="3"/>
    </row>
    <row r="97" spans="7:12" ht="15.75">
      <c r="G97" s="5"/>
      <c r="H97" s="6"/>
      <c r="L97" s="3"/>
    </row>
    <row r="98" spans="7:12" ht="15.75">
      <c r="G98" s="5"/>
      <c r="H98" s="6"/>
      <c r="L98" s="3"/>
    </row>
    <row r="99" spans="7:12" ht="15.75">
      <c r="G99" s="5"/>
      <c r="H99" s="6"/>
      <c r="L99" s="3"/>
    </row>
    <row r="100" spans="7:12" ht="15.75">
      <c r="G100" s="5"/>
      <c r="H100" s="6"/>
      <c r="L100" s="3"/>
    </row>
    <row r="101" spans="7:12" ht="15.75">
      <c r="G101" s="5"/>
      <c r="H101" s="6"/>
      <c r="L101" s="3"/>
    </row>
    <row r="102" spans="7:12" ht="15.75">
      <c r="G102" s="5"/>
      <c r="H102" s="6"/>
      <c r="L102" s="3"/>
    </row>
    <row r="103" spans="7:12" ht="15.75">
      <c r="G103" s="5"/>
      <c r="H103" s="6"/>
      <c r="L103" s="3"/>
    </row>
    <row r="104" spans="7:12" ht="15.75">
      <c r="G104" s="5"/>
      <c r="H104" s="6"/>
      <c r="L104" s="3"/>
    </row>
    <row r="105" spans="7:12" ht="15.75">
      <c r="G105" s="5"/>
      <c r="H105" s="6"/>
      <c r="L105" s="3"/>
    </row>
    <row r="106" spans="7:12" ht="15.75">
      <c r="G106" s="5"/>
      <c r="H106" s="6"/>
      <c r="L106" s="3"/>
    </row>
    <row r="107" spans="7:12" ht="15.75">
      <c r="G107" s="5"/>
      <c r="H107" s="6"/>
      <c r="L107" s="3"/>
    </row>
    <row r="108" spans="7:12" ht="15.75">
      <c r="G108" s="5"/>
      <c r="H108" s="6"/>
      <c r="L108" s="3"/>
    </row>
    <row r="109" spans="7:12" ht="15.75">
      <c r="G109" s="5"/>
      <c r="H109" s="6"/>
      <c r="L109" s="3"/>
    </row>
    <row r="110" spans="7:12" ht="15.75">
      <c r="G110" s="5"/>
      <c r="H110" s="6"/>
      <c r="L110" s="3"/>
    </row>
    <row r="111" spans="7:12" ht="15.75">
      <c r="G111" s="5"/>
      <c r="H111" s="6"/>
      <c r="L111" s="3"/>
    </row>
    <row r="112" spans="7:12" ht="15.75">
      <c r="G112" s="5"/>
      <c r="H112" s="6"/>
      <c r="L112" s="3"/>
    </row>
    <row r="113" spans="7:12" ht="15.75">
      <c r="G113" s="5"/>
      <c r="H113" s="6"/>
      <c r="L113" s="3"/>
    </row>
    <row r="114" spans="7:12" ht="15.75">
      <c r="G114" s="5"/>
      <c r="H114" s="6"/>
      <c r="L114" s="3"/>
    </row>
    <row r="115" spans="7:12" ht="15.75">
      <c r="G115" s="5"/>
      <c r="H115" s="6"/>
      <c r="L115" s="3"/>
    </row>
    <row r="116" spans="7:12" ht="15.75">
      <c r="G116" s="5"/>
      <c r="H116" s="6"/>
      <c r="L116" s="3"/>
    </row>
    <row r="117" spans="7:12" ht="15.75">
      <c r="G117" s="5"/>
      <c r="H117" s="6"/>
      <c r="L117" s="3"/>
    </row>
    <row r="118" spans="7:12" ht="15.75">
      <c r="G118" s="5"/>
      <c r="H118" s="6"/>
      <c r="L118" s="3"/>
    </row>
    <row r="119" spans="7:12" ht="15.75">
      <c r="G119" s="5"/>
      <c r="H119" s="6"/>
      <c r="L119" s="3"/>
    </row>
    <row r="120" spans="7:12" ht="15.75">
      <c r="G120" s="5"/>
      <c r="H120" s="6"/>
      <c r="L120" s="3"/>
    </row>
    <row r="121" spans="7:12" ht="15.75">
      <c r="G121" s="5"/>
      <c r="H121" s="6"/>
      <c r="L121" s="3"/>
    </row>
  </sheetData>
  <sheetProtection/>
  <mergeCells count="7">
    <mergeCell ref="A6:E6"/>
    <mergeCell ref="A8:E8"/>
    <mergeCell ref="A44:B44"/>
    <mergeCell ref="B1:E1"/>
    <mergeCell ref="B2:E2"/>
    <mergeCell ref="B3:E3"/>
    <mergeCell ref="B4:E4"/>
  </mergeCells>
  <printOptions/>
  <pageMargins left="0.5" right="0" top="0" bottom="0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6">
      <selection activeCell="C13" sqref="C13"/>
    </sheetView>
  </sheetViews>
  <sheetFormatPr defaultColWidth="8.8515625" defaultRowHeight="12.75"/>
  <cols>
    <col min="1" max="1" width="6.7109375" style="1" customWidth="1"/>
    <col min="2" max="2" width="38.421875" style="2" customWidth="1"/>
    <col min="3" max="3" width="10.8515625" style="2" customWidth="1"/>
    <col min="4" max="4" width="16.8515625" style="3" customWidth="1"/>
    <col min="5" max="5" width="13.140625" style="3" customWidth="1"/>
    <col min="6" max="6" width="20.140625" style="3" hidden="1" customWidth="1"/>
    <col min="7" max="7" width="18.8515625" style="3" hidden="1" customWidth="1"/>
    <col min="8" max="8" width="9.8515625" style="3" customWidth="1"/>
    <col min="9" max="9" width="21.8515625" style="5" customWidth="1"/>
    <col min="10" max="10" width="13.57421875" style="6" customWidth="1"/>
    <col min="11" max="11" width="20.140625" style="6" customWidth="1"/>
    <col min="12" max="12" width="15.421875" style="6" customWidth="1"/>
    <col min="13" max="13" width="18.7109375" style="6" customWidth="1"/>
    <col min="14" max="16384" width="8.8515625" style="3" customWidth="1"/>
  </cols>
  <sheetData>
    <row r="1" spans="3:6" ht="22.5" customHeight="1">
      <c r="C1" s="104" t="s">
        <v>91</v>
      </c>
      <c r="D1" s="104"/>
      <c r="E1" s="104"/>
      <c r="F1" s="104"/>
    </row>
    <row r="2" spans="3:6" ht="22.5" customHeight="1">
      <c r="C2" s="104" t="s">
        <v>83</v>
      </c>
      <c r="D2" s="104"/>
      <c r="E2" s="104"/>
      <c r="F2" s="104"/>
    </row>
    <row r="3" spans="3:6" ht="22.5" customHeight="1">
      <c r="C3" s="105" t="s">
        <v>82</v>
      </c>
      <c r="D3" s="105"/>
      <c r="E3" s="105"/>
      <c r="F3" s="105"/>
    </row>
    <row r="4" spans="3:6" ht="22.5" customHeight="1">
      <c r="C4" s="106" t="s">
        <v>156</v>
      </c>
      <c r="D4" s="106"/>
      <c r="E4" s="106"/>
      <c r="F4" s="106"/>
    </row>
    <row r="5" spans="2:5" ht="22.5" customHeight="1">
      <c r="B5" s="1"/>
      <c r="C5" s="1"/>
      <c r="E5" s="4"/>
    </row>
    <row r="6" spans="1:5" ht="68.25" customHeight="1">
      <c r="A6" s="107" t="s">
        <v>74</v>
      </c>
      <c r="B6" s="107"/>
      <c r="C6" s="107"/>
      <c r="D6" s="107"/>
      <c r="E6" s="107"/>
    </row>
    <row r="7" spans="1:5" ht="22.5" customHeight="1">
      <c r="A7" s="8"/>
      <c r="B7" s="8"/>
      <c r="C7" s="8"/>
      <c r="D7" s="7"/>
      <c r="E7" s="7"/>
    </row>
    <row r="8" spans="1:5" ht="22.5" customHeight="1">
      <c r="A8" s="107" t="s">
        <v>1</v>
      </c>
      <c r="B8" s="107"/>
      <c r="C8" s="107"/>
      <c r="D8" s="107"/>
      <c r="E8" s="107"/>
    </row>
    <row r="9" spans="1:13" ht="22.5" customHeight="1">
      <c r="A9" s="9"/>
      <c r="B9" s="10"/>
      <c r="C9" s="10"/>
      <c r="E9" s="11" t="s">
        <v>2</v>
      </c>
      <c r="F9" s="12"/>
      <c r="G9" s="12"/>
      <c r="J9" s="12"/>
      <c r="K9" s="12"/>
      <c r="L9" s="12"/>
      <c r="M9" s="12"/>
    </row>
    <row r="10" spans="1:13" ht="88.5" customHeight="1">
      <c r="A10" s="13"/>
      <c r="B10" s="13" t="s">
        <v>3</v>
      </c>
      <c r="C10" s="13" t="s">
        <v>4</v>
      </c>
      <c r="D10" s="14" t="s">
        <v>5</v>
      </c>
      <c r="E10" s="14" t="s">
        <v>6</v>
      </c>
      <c r="F10" s="12"/>
      <c r="G10" s="12"/>
      <c r="J10" s="12"/>
      <c r="K10" s="12"/>
      <c r="L10" s="12"/>
      <c r="M10" s="12"/>
    </row>
    <row r="11" spans="1:13" s="17" customFormat="1" ht="22.5" customHeight="1">
      <c r="A11" s="15">
        <v>1</v>
      </c>
      <c r="B11" s="15">
        <v>2</v>
      </c>
      <c r="C11" s="15">
        <v>3</v>
      </c>
      <c r="D11" s="16">
        <v>4</v>
      </c>
      <c r="E11" s="16">
        <v>5</v>
      </c>
      <c r="I11" s="18"/>
      <c r="J11" s="19"/>
      <c r="K11" s="19"/>
      <c r="L11" s="19"/>
      <c r="M11" s="19"/>
    </row>
    <row r="12" spans="1:13" s="17" customFormat="1" ht="22.5" customHeight="1">
      <c r="A12" s="41">
        <v>1</v>
      </c>
      <c r="B12" s="42" t="s">
        <v>30</v>
      </c>
      <c r="C12" s="44">
        <v>1</v>
      </c>
      <c r="D12" s="45">
        <v>250000</v>
      </c>
      <c r="E12" s="23">
        <f>C12*D12</f>
        <v>250000</v>
      </c>
      <c r="F12" s="17">
        <v>250</v>
      </c>
      <c r="G12" s="17">
        <v>250</v>
      </c>
      <c r="I12" s="18"/>
      <c r="J12" s="19"/>
      <c r="K12" s="19"/>
      <c r="L12" s="19"/>
      <c r="M12" s="19"/>
    </row>
    <row r="13" spans="1:13" s="17" customFormat="1" ht="22.5" customHeight="1">
      <c r="A13" s="41">
        <v>2</v>
      </c>
      <c r="B13" s="42" t="s">
        <v>31</v>
      </c>
      <c r="C13" s="44">
        <v>0.5</v>
      </c>
      <c r="D13" s="45">
        <v>140000</v>
      </c>
      <c r="E13" s="23">
        <f aca="true" t="shared" si="0" ref="E13:E21">C13*D13</f>
        <v>70000</v>
      </c>
      <c r="F13" s="17">
        <v>70</v>
      </c>
      <c r="G13" s="17">
        <v>70</v>
      </c>
      <c r="I13" s="18"/>
      <c r="J13" s="19"/>
      <c r="K13" s="19"/>
      <c r="L13" s="19"/>
      <c r="M13" s="19"/>
    </row>
    <row r="14" spans="1:13" s="17" customFormat="1" ht="22.5" customHeight="1">
      <c r="A14" s="41">
        <v>3</v>
      </c>
      <c r="B14" s="42" t="s">
        <v>17</v>
      </c>
      <c r="C14" s="44">
        <v>1</v>
      </c>
      <c r="D14" s="45">
        <v>115000</v>
      </c>
      <c r="E14" s="23">
        <f t="shared" si="0"/>
        <v>115000</v>
      </c>
      <c r="F14" s="17">
        <v>115</v>
      </c>
      <c r="G14" s="17">
        <v>57.5</v>
      </c>
      <c r="I14" s="18"/>
      <c r="J14" s="19"/>
      <c r="K14" s="19"/>
      <c r="L14" s="19"/>
      <c r="M14" s="19"/>
    </row>
    <row r="15" spans="1:13" s="17" customFormat="1" ht="22.5" customHeight="1">
      <c r="A15" s="41">
        <v>4</v>
      </c>
      <c r="B15" s="42" t="s">
        <v>75</v>
      </c>
      <c r="C15" s="44">
        <v>1</v>
      </c>
      <c r="D15" s="45">
        <v>124000</v>
      </c>
      <c r="E15" s="23">
        <f t="shared" si="0"/>
        <v>124000</v>
      </c>
      <c r="I15" s="18"/>
      <c r="J15" s="19"/>
      <c r="K15" s="19"/>
      <c r="L15" s="19"/>
      <c r="M15" s="19"/>
    </row>
    <row r="16" spans="1:13" s="17" customFormat="1" ht="22.5" customHeight="1">
      <c r="A16" s="41">
        <v>5</v>
      </c>
      <c r="B16" s="42" t="s">
        <v>76</v>
      </c>
      <c r="C16" s="44">
        <v>1</v>
      </c>
      <c r="D16" s="45">
        <v>124000</v>
      </c>
      <c r="E16" s="23">
        <f t="shared" si="0"/>
        <v>124000</v>
      </c>
      <c r="I16" s="18"/>
      <c r="J16" s="19"/>
      <c r="K16" s="19"/>
      <c r="L16" s="19"/>
      <c r="M16" s="19"/>
    </row>
    <row r="17" spans="1:13" s="17" customFormat="1" ht="22.5" customHeight="1">
      <c r="A17" s="41">
        <v>6</v>
      </c>
      <c r="B17" s="42" t="s">
        <v>77</v>
      </c>
      <c r="C17" s="44">
        <v>2</v>
      </c>
      <c r="D17" s="45">
        <v>124000</v>
      </c>
      <c r="E17" s="23">
        <f t="shared" si="0"/>
        <v>248000</v>
      </c>
      <c r="F17" s="17">
        <v>248</v>
      </c>
      <c r="G17" s="17">
        <v>248</v>
      </c>
      <c r="I17" s="18"/>
      <c r="J17" s="19"/>
      <c r="K17" s="19"/>
      <c r="L17" s="19"/>
      <c r="M17" s="19"/>
    </row>
    <row r="18" spans="1:13" s="17" customFormat="1" ht="22.5" customHeight="1">
      <c r="A18" s="41">
        <v>7</v>
      </c>
      <c r="B18" s="42" t="s">
        <v>78</v>
      </c>
      <c r="C18" s="44">
        <v>1</v>
      </c>
      <c r="D18" s="45">
        <v>124000</v>
      </c>
      <c r="E18" s="23">
        <f t="shared" si="0"/>
        <v>124000</v>
      </c>
      <c r="I18" s="18"/>
      <c r="J18" s="19"/>
      <c r="K18" s="19"/>
      <c r="L18" s="19"/>
      <c r="M18" s="19"/>
    </row>
    <row r="19" spans="1:13" s="17" customFormat="1" ht="22.5" customHeight="1">
      <c r="A19" s="41">
        <v>8</v>
      </c>
      <c r="B19" s="42" t="s">
        <v>18</v>
      </c>
      <c r="C19" s="44">
        <v>0.5</v>
      </c>
      <c r="D19" s="45">
        <v>105000</v>
      </c>
      <c r="E19" s="23">
        <f t="shared" si="0"/>
        <v>52500</v>
      </c>
      <c r="I19" s="18"/>
      <c r="J19" s="19"/>
      <c r="K19" s="19"/>
      <c r="L19" s="19"/>
      <c r="M19" s="19"/>
    </row>
    <row r="20" spans="1:13" s="17" customFormat="1" ht="22.5" customHeight="1">
      <c r="A20" s="41">
        <v>9</v>
      </c>
      <c r="B20" s="42" t="s">
        <v>21</v>
      </c>
      <c r="C20" s="44">
        <v>0.5</v>
      </c>
      <c r="D20" s="45">
        <v>105000</v>
      </c>
      <c r="E20" s="23">
        <f t="shared" si="0"/>
        <v>52500</v>
      </c>
      <c r="I20" s="18"/>
      <c r="J20" s="19"/>
      <c r="K20" s="19"/>
      <c r="L20" s="19"/>
      <c r="M20" s="19"/>
    </row>
    <row r="21" spans="1:13" s="17" customFormat="1" ht="22.5" customHeight="1">
      <c r="A21" s="41">
        <v>10</v>
      </c>
      <c r="B21" s="42" t="s">
        <v>24</v>
      </c>
      <c r="C21" s="44">
        <v>0.5</v>
      </c>
      <c r="D21" s="45">
        <v>105000</v>
      </c>
      <c r="E21" s="23">
        <f t="shared" si="0"/>
        <v>52500</v>
      </c>
      <c r="I21" s="18"/>
      <c r="J21" s="19"/>
      <c r="K21" s="19"/>
      <c r="L21" s="19"/>
      <c r="M21" s="19"/>
    </row>
    <row r="22" spans="1:13" s="17" customFormat="1" ht="22.5" customHeight="1">
      <c r="A22" s="42"/>
      <c r="B22" s="43" t="s">
        <v>71</v>
      </c>
      <c r="C22" s="22">
        <f>SUM(C12:C21)</f>
        <v>9</v>
      </c>
      <c r="D22" s="46">
        <f>SUM(D12:D21)</f>
        <v>1316000</v>
      </c>
      <c r="E22" s="46">
        <f>SUM(E12:E21)</f>
        <v>1212500</v>
      </c>
      <c r="F22" s="5">
        <f>+E22*12</f>
        <v>14550000</v>
      </c>
      <c r="I22" s="18"/>
      <c r="J22" s="19"/>
      <c r="K22" s="19"/>
      <c r="L22" s="19"/>
      <c r="M22" s="19"/>
    </row>
    <row r="23" spans="2:6" ht="22.5" customHeight="1">
      <c r="B23" s="110"/>
      <c r="C23" s="110"/>
      <c r="D23" s="110"/>
      <c r="E23" s="110"/>
      <c r="F23" s="5"/>
    </row>
    <row r="24" ht="22.5" customHeight="1"/>
    <row r="25" ht="22.5" customHeight="1">
      <c r="B25" s="28"/>
    </row>
    <row r="26" ht="22.5" customHeight="1"/>
    <row r="27" ht="22.5" customHeight="1"/>
    <row r="28" ht="22.5" customHeight="1"/>
    <row r="29" ht="22.5" customHeight="1"/>
  </sheetData>
  <sheetProtection/>
  <mergeCells count="7">
    <mergeCell ref="A6:E6"/>
    <mergeCell ref="A8:E8"/>
    <mergeCell ref="B23:E23"/>
    <mergeCell ref="C1:F1"/>
    <mergeCell ref="C2:F2"/>
    <mergeCell ref="C3:F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24" sqref="E24"/>
    </sheetView>
  </sheetViews>
  <sheetFormatPr defaultColWidth="8.8515625" defaultRowHeight="12.75"/>
  <cols>
    <col min="1" max="1" width="6.7109375" style="1" customWidth="1"/>
    <col min="2" max="2" width="38.421875" style="2" customWidth="1"/>
    <col min="3" max="3" width="10.8515625" style="2" customWidth="1"/>
    <col min="4" max="4" width="16.8515625" style="3" customWidth="1"/>
    <col min="5" max="5" width="13.140625" style="3" customWidth="1"/>
    <col min="6" max="6" width="20.140625" style="3" hidden="1" customWidth="1"/>
    <col min="7" max="7" width="18.8515625" style="3" hidden="1" customWidth="1"/>
    <col min="8" max="8" width="9.8515625" style="3" customWidth="1"/>
    <col min="9" max="9" width="21.8515625" style="5" customWidth="1"/>
    <col min="10" max="10" width="13.57421875" style="6" customWidth="1"/>
    <col min="11" max="11" width="20.140625" style="6" customWidth="1"/>
    <col min="12" max="12" width="15.421875" style="6" customWidth="1"/>
    <col min="13" max="13" width="18.7109375" style="6" customWidth="1"/>
    <col min="14" max="16384" width="8.8515625" style="3" customWidth="1"/>
  </cols>
  <sheetData>
    <row r="1" spans="3:6" ht="22.5" customHeight="1">
      <c r="C1" s="104" t="s">
        <v>92</v>
      </c>
      <c r="D1" s="104"/>
      <c r="E1" s="104"/>
      <c r="F1" s="104"/>
    </row>
    <row r="2" spans="3:6" ht="22.5" customHeight="1">
      <c r="C2" s="104" t="s">
        <v>83</v>
      </c>
      <c r="D2" s="104"/>
      <c r="E2" s="104"/>
      <c r="F2" s="104"/>
    </row>
    <row r="3" spans="3:6" ht="22.5" customHeight="1">
      <c r="C3" s="105" t="s">
        <v>82</v>
      </c>
      <c r="D3" s="105"/>
      <c r="E3" s="105"/>
      <c r="F3" s="105"/>
    </row>
    <row r="4" spans="3:6" ht="22.5" customHeight="1">
      <c r="C4" s="106" t="s">
        <v>156</v>
      </c>
      <c r="D4" s="106"/>
      <c r="E4" s="106"/>
      <c r="F4" s="106"/>
    </row>
    <row r="5" spans="2:5" ht="22.5" customHeight="1">
      <c r="B5" s="1"/>
      <c r="C5" s="1"/>
      <c r="E5" s="4"/>
    </row>
    <row r="6" spans="1:5" ht="68.25" customHeight="1">
      <c r="A6" s="107" t="s">
        <v>155</v>
      </c>
      <c r="B6" s="107"/>
      <c r="C6" s="107"/>
      <c r="D6" s="107"/>
      <c r="E6" s="107"/>
    </row>
    <row r="7" spans="1:5" ht="22.5" customHeight="1">
      <c r="A7" s="8"/>
      <c r="B7" s="8"/>
      <c r="C7" s="8"/>
      <c r="D7" s="7"/>
      <c r="E7" s="7"/>
    </row>
    <row r="8" spans="1:5" ht="22.5" customHeight="1">
      <c r="A8" s="107" t="s">
        <v>1</v>
      </c>
      <c r="B8" s="107"/>
      <c r="C8" s="107"/>
      <c r="D8" s="107"/>
      <c r="E8" s="107"/>
    </row>
    <row r="9" spans="1:13" ht="22.5" customHeight="1">
      <c r="A9" s="9"/>
      <c r="B9" s="10"/>
      <c r="C9" s="10"/>
      <c r="E9" s="11" t="s">
        <v>2</v>
      </c>
      <c r="F9" s="12"/>
      <c r="G9" s="12"/>
      <c r="J9" s="12"/>
      <c r="K9" s="12"/>
      <c r="L9" s="12"/>
      <c r="M9" s="12"/>
    </row>
    <row r="10" spans="1:13" ht="88.5" customHeight="1">
      <c r="A10" s="13"/>
      <c r="B10" s="13" t="s">
        <v>3</v>
      </c>
      <c r="C10" s="13" t="s">
        <v>4</v>
      </c>
      <c r="D10" s="14" t="s">
        <v>5</v>
      </c>
      <c r="E10" s="14" t="s">
        <v>6</v>
      </c>
      <c r="F10" s="12"/>
      <c r="G10" s="12"/>
      <c r="J10" s="12"/>
      <c r="K10" s="12"/>
      <c r="L10" s="12"/>
      <c r="M10" s="12"/>
    </row>
    <row r="11" spans="1:13" s="17" customFormat="1" ht="22.5" customHeight="1">
      <c r="A11" s="15">
        <v>1</v>
      </c>
      <c r="B11" s="15">
        <v>2</v>
      </c>
      <c r="C11" s="15">
        <v>3</v>
      </c>
      <c r="D11" s="16">
        <v>4</v>
      </c>
      <c r="E11" s="16">
        <v>5</v>
      </c>
      <c r="I11" s="18"/>
      <c r="J11" s="19"/>
      <c r="K11" s="19"/>
      <c r="L11" s="19"/>
      <c r="M11" s="19"/>
    </row>
    <row r="12" spans="1:13" s="17" customFormat="1" ht="22.5" customHeight="1">
      <c r="A12" s="41">
        <v>1</v>
      </c>
      <c r="B12" s="42" t="s">
        <v>30</v>
      </c>
      <c r="C12" s="44">
        <v>1</v>
      </c>
      <c r="D12" s="45">
        <v>185000</v>
      </c>
      <c r="E12" s="23">
        <f>C12*D12</f>
        <v>185000</v>
      </c>
      <c r="F12" s="17">
        <v>250</v>
      </c>
      <c r="G12" s="17">
        <v>250</v>
      </c>
      <c r="I12" s="18"/>
      <c r="J12" s="19"/>
      <c r="K12" s="19"/>
      <c r="L12" s="19"/>
      <c r="M12" s="19"/>
    </row>
    <row r="13" spans="1:13" s="17" customFormat="1" ht="22.5" customHeight="1">
      <c r="A13" s="41">
        <v>2</v>
      </c>
      <c r="B13" s="42" t="s">
        <v>150</v>
      </c>
      <c r="C13" s="44">
        <v>1</v>
      </c>
      <c r="D13" s="45">
        <v>105000</v>
      </c>
      <c r="E13" s="23">
        <f aca="true" t="shared" si="0" ref="E13:E20">C13*D13</f>
        <v>105000</v>
      </c>
      <c r="F13" s="17">
        <v>70</v>
      </c>
      <c r="G13" s="17">
        <v>70</v>
      </c>
      <c r="I13" s="18"/>
      <c r="J13" s="19"/>
      <c r="K13" s="19"/>
      <c r="L13" s="19"/>
      <c r="M13" s="19"/>
    </row>
    <row r="14" spans="1:13" s="17" customFormat="1" ht="22.5" customHeight="1">
      <c r="A14" s="41">
        <v>3</v>
      </c>
      <c r="B14" s="42" t="s">
        <v>72</v>
      </c>
      <c r="C14" s="44">
        <v>0.75</v>
      </c>
      <c r="D14" s="45">
        <v>105000</v>
      </c>
      <c r="E14" s="23">
        <f t="shared" si="0"/>
        <v>78750</v>
      </c>
      <c r="F14" s="17">
        <v>115</v>
      </c>
      <c r="G14" s="17">
        <v>57.5</v>
      </c>
      <c r="I14" s="18"/>
      <c r="J14" s="19"/>
      <c r="K14" s="19"/>
      <c r="L14" s="19"/>
      <c r="M14" s="19"/>
    </row>
    <row r="15" spans="1:13" s="17" customFormat="1" ht="22.5" customHeight="1">
      <c r="A15" s="41">
        <v>4</v>
      </c>
      <c r="B15" s="42" t="s">
        <v>31</v>
      </c>
      <c r="C15" s="44">
        <v>1</v>
      </c>
      <c r="D15" s="45">
        <v>140000</v>
      </c>
      <c r="E15" s="23">
        <f t="shared" si="0"/>
        <v>140000</v>
      </c>
      <c r="I15" s="18"/>
      <c r="J15" s="19"/>
      <c r="K15" s="19"/>
      <c r="L15" s="19"/>
      <c r="M15" s="19"/>
    </row>
    <row r="16" spans="1:13" s="17" customFormat="1" ht="22.5" customHeight="1">
      <c r="A16" s="41">
        <v>5</v>
      </c>
      <c r="B16" s="42" t="s">
        <v>18</v>
      </c>
      <c r="C16" s="44">
        <v>0.5</v>
      </c>
      <c r="D16" s="45">
        <v>120000</v>
      </c>
      <c r="E16" s="23">
        <f t="shared" si="0"/>
        <v>60000</v>
      </c>
      <c r="I16" s="18"/>
      <c r="J16" s="19"/>
      <c r="K16" s="19"/>
      <c r="L16" s="19"/>
      <c r="M16" s="19"/>
    </row>
    <row r="17" spans="1:13" s="17" customFormat="1" ht="22.5" customHeight="1">
      <c r="A17" s="41">
        <v>6</v>
      </c>
      <c r="B17" s="42" t="s">
        <v>24</v>
      </c>
      <c r="C17" s="44">
        <v>1.5</v>
      </c>
      <c r="D17" s="45">
        <v>105000</v>
      </c>
      <c r="E17" s="23">
        <f t="shared" si="0"/>
        <v>157500</v>
      </c>
      <c r="F17" s="17">
        <v>248</v>
      </c>
      <c r="G17" s="17">
        <v>248</v>
      </c>
      <c r="I17" s="18"/>
      <c r="J17" s="19"/>
      <c r="K17" s="19"/>
      <c r="L17" s="19"/>
      <c r="M17" s="19"/>
    </row>
    <row r="18" spans="1:13" s="17" customFormat="1" ht="22.5" customHeight="1">
      <c r="A18" s="41">
        <v>7</v>
      </c>
      <c r="B18" s="42" t="s">
        <v>151</v>
      </c>
      <c r="C18" s="44">
        <v>1</v>
      </c>
      <c r="D18" s="45">
        <v>105000</v>
      </c>
      <c r="E18" s="23">
        <f t="shared" si="0"/>
        <v>105000</v>
      </c>
      <c r="I18" s="18"/>
      <c r="J18" s="19"/>
      <c r="K18" s="19"/>
      <c r="L18" s="19"/>
      <c r="M18" s="19"/>
    </row>
    <row r="19" spans="1:13" s="17" customFormat="1" ht="22.5" customHeight="1">
      <c r="A19" s="42"/>
      <c r="B19" s="43" t="s">
        <v>71</v>
      </c>
      <c r="C19" s="102">
        <f>SUM(C9:C18)</f>
        <v>9.75</v>
      </c>
      <c r="D19" s="103">
        <f>SUM(D9:D18)</f>
        <v>865004</v>
      </c>
      <c r="E19" s="103">
        <f>SUM(E9:E18)</f>
        <v>831255</v>
      </c>
      <c r="I19" s="18"/>
      <c r="J19" s="19"/>
      <c r="K19" s="19"/>
      <c r="L19" s="19"/>
      <c r="M19" s="19"/>
    </row>
    <row r="20" spans="1:13" s="17" customFormat="1" ht="22.5" customHeight="1">
      <c r="A20" s="41">
        <v>8</v>
      </c>
      <c r="B20" s="42" t="s">
        <v>152</v>
      </c>
      <c r="C20" s="44">
        <v>33</v>
      </c>
      <c r="D20" s="45">
        <v>105000</v>
      </c>
      <c r="E20" s="23">
        <f t="shared" si="0"/>
        <v>3465000</v>
      </c>
      <c r="I20" s="18"/>
      <c r="J20" s="19"/>
      <c r="K20" s="19"/>
      <c r="L20" s="19"/>
      <c r="M20" s="19"/>
    </row>
    <row r="21" spans="1:13" s="17" customFormat="1" ht="22.5" customHeight="1">
      <c r="A21" s="41">
        <v>9</v>
      </c>
      <c r="B21" s="42" t="s">
        <v>153</v>
      </c>
      <c r="C21" s="44">
        <v>274</v>
      </c>
      <c r="D21" s="45"/>
      <c r="E21" s="23"/>
      <c r="I21" s="18"/>
      <c r="J21" s="19"/>
      <c r="K21" s="19"/>
      <c r="L21" s="19"/>
      <c r="M21" s="19"/>
    </row>
    <row r="22" spans="1:13" s="17" customFormat="1" ht="22.5" customHeight="1">
      <c r="A22" s="41">
        <v>10</v>
      </c>
      <c r="B22" s="42" t="s">
        <v>154</v>
      </c>
      <c r="C22" s="44">
        <v>724</v>
      </c>
      <c r="D22" s="45"/>
      <c r="E22" s="23"/>
      <c r="I22" s="18"/>
      <c r="J22" s="19"/>
      <c r="K22" s="19"/>
      <c r="L22" s="19"/>
      <c r="M22" s="19"/>
    </row>
    <row r="23" spans="2:6" ht="22.5" customHeight="1">
      <c r="B23" s="110"/>
      <c r="C23" s="110"/>
      <c r="D23" s="110"/>
      <c r="E23" s="110"/>
      <c r="F23" s="5"/>
    </row>
    <row r="24" ht="22.5" customHeight="1"/>
    <row r="25" ht="22.5" customHeight="1">
      <c r="B25" s="28"/>
    </row>
    <row r="26" ht="22.5" customHeight="1"/>
    <row r="27" ht="22.5" customHeight="1"/>
    <row r="28" ht="22.5" customHeight="1"/>
    <row r="29" ht="22.5" customHeight="1"/>
  </sheetData>
  <sheetProtection/>
  <mergeCells count="7">
    <mergeCell ref="B23:E23"/>
    <mergeCell ref="C1:F1"/>
    <mergeCell ref="C2:F2"/>
    <mergeCell ref="C3:F3"/>
    <mergeCell ref="C4:F4"/>
    <mergeCell ref="A6:E6"/>
    <mergeCell ref="A8:E8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4.00390625" style="0" customWidth="1"/>
    <col min="4" max="4" width="19.00390625" style="0" customWidth="1"/>
  </cols>
  <sheetData>
    <row r="1" spans="2:5" ht="24.75" customHeight="1">
      <c r="B1" s="104" t="s">
        <v>149</v>
      </c>
      <c r="C1" s="104"/>
      <c r="D1" s="104"/>
      <c r="E1" s="66"/>
    </row>
    <row r="2" spans="2:5" ht="26.25" customHeight="1">
      <c r="B2" s="104" t="s">
        <v>83</v>
      </c>
      <c r="C2" s="104"/>
      <c r="D2" s="104"/>
      <c r="E2" s="66"/>
    </row>
    <row r="3" spans="2:5" ht="23.25" customHeight="1">
      <c r="B3" s="104" t="s">
        <v>82</v>
      </c>
      <c r="C3" s="104"/>
      <c r="D3" s="104"/>
      <c r="E3" s="77"/>
    </row>
    <row r="4" spans="2:5" ht="21.75" customHeight="1">
      <c r="B4" s="106" t="s">
        <v>156</v>
      </c>
      <c r="C4" s="106"/>
      <c r="D4" s="106"/>
      <c r="E4" s="78"/>
    </row>
    <row r="8" spans="1:4" ht="30" customHeight="1">
      <c r="A8" s="112" t="s">
        <v>95</v>
      </c>
      <c r="B8" s="112"/>
      <c r="C8" s="112"/>
      <c r="D8" s="112"/>
    </row>
    <row r="9" spans="1:4" ht="18">
      <c r="A9" s="112" t="s">
        <v>102</v>
      </c>
      <c r="B9" s="112"/>
      <c r="C9" s="112"/>
      <c r="D9" s="112"/>
    </row>
    <row r="10" spans="1:4" ht="15">
      <c r="A10" s="76"/>
      <c r="B10" s="76"/>
      <c r="C10" s="76"/>
      <c r="D10" s="76"/>
    </row>
    <row r="11" spans="1:4" ht="22.5" customHeight="1">
      <c r="A11" s="73" t="s">
        <v>70</v>
      </c>
      <c r="B11" s="73" t="s">
        <v>96</v>
      </c>
      <c r="C11" s="73" t="s">
        <v>97</v>
      </c>
      <c r="D11" s="74" t="s">
        <v>98</v>
      </c>
    </row>
    <row r="12" spans="1:4" ht="22.5" customHeight="1">
      <c r="A12" s="73">
        <v>1</v>
      </c>
      <c r="B12" s="73" t="s">
        <v>30</v>
      </c>
      <c r="C12" s="73">
        <v>1</v>
      </c>
      <c r="D12" s="73">
        <v>1</v>
      </c>
    </row>
    <row r="13" spans="1:4" ht="18.75" customHeight="1">
      <c r="A13" s="73">
        <v>2</v>
      </c>
      <c r="B13" s="73" t="s">
        <v>99</v>
      </c>
      <c r="C13" s="73">
        <v>4</v>
      </c>
      <c r="D13" s="73">
        <v>4</v>
      </c>
    </row>
    <row r="14" spans="1:4" ht="21" customHeight="1">
      <c r="A14" s="73">
        <v>3</v>
      </c>
      <c r="B14" s="73" t="s">
        <v>100</v>
      </c>
      <c r="C14" s="73">
        <v>4</v>
      </c>
      <c r="D14" s="73">
        <v>4</v>
      </c>
    </row>
    <row r="15" spans="1:4" ht="19.5" customHeight="1">
      <c r="A15" s="73">
        <v>5</v>
      </c>
      <c r="B15" s="73" t="s">
        <v>101</v>
      </c>
      <c r="C15" s="73">
        <v>1</v>
      </c>
      <c r="D15" s="73">
        <v>1</v>
      </c>
    </row>
    <row r="16" spans="1:4" ht="16.5" customHeight="1">
      <c r="A16" s="73">
        <v>6</v>
      </c>
      <c r="B16" s="73" t="s">
        <v>31</v>
      </c>
      <c r="C16" s="73">
        <v>1</v>
      </c>
      <c r="D16" s="75">
        <v>1</v>
      </c>
    </row>
    <row r="17" spans="1:4" ht="16.5" customHeight="1">
      <c r="A17" s="73">
        <v>7</v>
      </c>
      <c r="B17" s="73" t="s">
        <v>51</v>
      </c>
      <c r="C17" s="73">
        <v>1</v>
      </c>
      <c r="D17" s="75">
        <v>1</v>
      </c>
    </row>
    <row r="18" spans="1:4" ht="16.5" customHeight="1">
      <c r="A18" s="73">
        <v>8</v>
      </c>
      <c r="B18" s="73" t="s">
        <v>24</v>
      </c>
      <c r="C18" s="73">
        <v>1</v>
      </c>
      <c r="D18" s="75">
        <v>1</v>
      </c>
    </row>
    <row r="19" spans="1:4" ht="24.75" customHeight="1">
      <c r="A19" s="73"/>
      <c r="B19" s="73" t="s">
        <v>71</v>
      </c>
      <c r="C19" s="73">
        <f>SUM(C12:C18)</f>
        <v>13</v>
      </c>
      <c r="D19" s="73">
        <f>SUM(D12:D18)</f>
        <v>13</v>
      </c>
    </row>
    <row r="20" spans="1:4" ht="15">
      <c r="A20" s="113"/>
      <c r="B20" s="113"/>
      <c r="C20" s="113"/>
      <c r="D20" s="113"/>
    </row>
    <row r="21" ht="15">
      <c r="A21" s="71"/>
    </row>
    <row r="22" ht="15">
      <c r="A22" s="72"/>
    </row>
    <row r="23" ht="15">
      <c r="A23" s="72"/>
    </row>
    <row r="24" ht="15">
      <c r="A24" s="72"/>
    </row>
    <row r="25" ht="15">
      <c r="A25" s="72"/>
    </row>
    <row r="26" ht="15">
      <c r="A26" s="72"/>
    </row>
    <row r="27" ht="15">
      <c r="A27" s="72"/>
    </row>
  </sheetData>
  <sheetProtection/>
  <mergeCells count="7">
    <mergeCell ref="B1:D1"/>
    <mergeCell ref="B2:D2"/>
    <mergeCell ref="B3:D3"/>
    <mergeCell ref="B4:D4"/>
    <mergeCell ref="A8:D8"/>
    <mergeCell ref="A20:D20"/>
    <mergeCell ref="A9:D9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4.8515625" style="65" customWidth="1"/>
    <col min="2" max="2" width="55.00390625" style="65" customWidth="1"/>
    <col min="3" max="3" width="27.00390625" style="65" customWidth="1"/>
    <col min="4" max="4" width="19.00390625" style="65" hidden="1" customWidth="1"/>
    <col min="5" max="16384" width="9.140625" style="65" customWidth="1"/>
  </cols>
  <sheetData>
    <row r="1" spans="2:5" ht="24.75" customHeight="1">
      <c r="B1" s="104" t="s">
        <v>103</v>
      </c>
      <c r="C1" s="104"/>
      <c r="D1" s="104"/>
      <c r="E1" s="66"/>
    </row>
    <row r="2" spans="2:5" ht="26.25" customHeight="1">
      <c r="B2" s="104" t="s">
        <v>83</v>
      </c>
      <c r="C2" s="104"/>
      <c r="D2" s="104"/>
      <c r="E2" s="66"/>
    </row>
    <row r="3" spans="2:5" ht="23.25" customHeight="1">
      <c r="B3" s="104" t="s">
        <v>82</v>
      </c>
      <c r="C3" s="104"/>
      <c r="D3" s="104"/>
      <c r="E3" s="77"/>
    </row>
    <row r="4" spans="2:5" ht="21.75" customHeight="1">
      <c r="B4" s="106" t="s">
        <v>156</v>
      </c>
      <c r="C4" s="106"/>
      <c r="D4" s="106"/>
      <c r="E4" s="78"/>
    </row>
    <row r="8" spans="1:4" ht="30" customHeight="1">
      <c r="A8" s="116" t="s">
        <v>148</v>
      </c>
      <c r="B8" s="116"/>
      <c r="C8" s="116"/>
      <c r="D8" s="116"/>
    </row>
    <row r="9" spans="1:4" ht="17.25">
      <c r="A9" s="116" t="s">
        <v>102</v>
      </c>
      <c r="B9" s="116"/>
      <c r="C9" s="116"/>
      <c r="D9" s="116"/>
    </row>
    <row r="10" spans="1:4" ht="16.5">
      <c r="A10" s="84"/>
      <c r="B10" s="84"/>
      <c r="C10" s="84"/>
      <c r="D10" s="84"/>
    </row>
    <row r="11" spans="1:4" ht="48" customHeight="1">
      <c r="A11" s="39" t="s">
        <v>70</v>
      </c>
      <c r="B11" s="39" t="s">
        <v>96</v>
      </c>
      <c r="C11" s="39" t="s">
        <v>97</v>
      </c>
      <c r="D11" s="57" t="s">
        <v>98</v>
      </c>
    </row>
    <row r="12" spans="1:4" ht="21.75" customHeight="1">
      <c r="A12" s="39">
        <v>1</v>
      </c>
      <c r="B12" s="39" t="s">
        <v>105</v>
      </c>
      <c r="C12" s="39">
        <v>1</v>
      </c>
      <c r="D12" s="57">
        <v>1</v>
      </c>
    </row>
    <row r="13" spans="1:4" ht="18.75" customHeight="1">
      <c r="A13" s="39">
        <v>2</v>
      </c>
      <c r="B13" s="39" t="s">
        <v>99</v>
      </c>
      <c r="C13" s="39">
        <v>2</v>
      </c>
      <c r="D13" s="57">
        <v>4</v>
      </c>
    </row>
    <row r="14" spans="1:4" ht="21" customHeight="1">
      <c r="A14" s="39">
        <v>3</v>
      </c>
      <c r="B14" s="39" t="s">
        <v>100</v>
      </c>
      <c r="C14" s="39">
        <v>2</v>
      </c>
      <c r="D14" s="57">
        <v>3</v>
      </c>
    </row>
    <row r="15" spans="1:4" ht="22.5" customHeight="1">
      <c r="A15" s="39">
        <v>4</v>
      </c>
      <c r="B15" s="39" t="s">
        <v>31</v>
      </c>
      <c r="C15" s="39">
        <v>1</v>
      </c>
      <c r="D15" s="57">
        <v>1</v>
      </c>
    </row>
    <row r="16" spans="1:4" ht="21.75" customHeight="1">
      <c r="A16" s="39">
        <v>5</v>
      </c>
      <c r="B16" s="39" t="s">
        <v>109</v>
      </c>
      <c r="C16" s="39">
        <v>1</v>
      </c>
      <c r="D16" s="57">
        <v>1</v>
      </c>
    </row>
    <row r="17" spans="1:4" ht="21.75" customHeight="1">
      <c r="A17" s="39">
        <v>6</v>
      </c>
      <c r="B17" s="39" t="s">
        <v>107</v>
      </c>
      <c r="C17" s="39">
        <v>1</v>
      </c>
      <c r="D17" s="57">
        <v>1</v>
      </c>
    </row>
    <row r="18" spans="1:4" ht="16.5">
      <c r="A18" s="114" t="s">
        <v>25</v>
      </c>
      <c r="B18" s="115"/>
      <c r="C18" s="101">
        <f>SUM(C12:C17)</f>
        <v>8</v>
      </c>
      <c r="D18" s="99"/>
    </row>
    <row r="19" ht="16.5">
      <c r="A19" s="100"/>
    </row>
    <row r="20" ht="16.5">
      <c r="A20" s="94"/>
    </row>
    <row r="21" ht="16.5">
      <c r="A21" s="94"/>
    </row>
    <row r="22" ht="16.5">
      <c r="A22" s="94"/>
    </row>
    <row r="23" ht="16.5">
      <c r="A23" s="94"/>
    </row>
    <row r="24" ht="16.5">
      <c r="A24" s="94"/>
    </row>
    <row r="25" ht="16.5">
      <c r="A25" s="94"/>
    </row>
  </sheetData>
  <sheetProtection/>
  <mergeCells count="7">
    <mergeCell ref="A18:B18"/>
    <mergeCell ref="B1:D1"/>
    <mergeCell ref="B2:D2"/>
    <mergeCell ref="B3:D3"/>
    <mergeCell ref="B4:D4"/>
    <mergeCell ref="A8:D8"/>
    <mergeCell ref="A9:D9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2" sqref="A2:C2"/>
    </sheetView>
  </sheetViews>
  <sheetFormatPr defaultColWidth="9.140625" defaultRowHeight="12.75"/>
  <cols>
    <col min="2" max="2" width="44.421875" style="0" customWidth="1"/>
    <col min="3" max="3" width="23.8515625" style="0" customWidth="1"/>
  </cols>
  <sheetData>
    <row r="1" spans="1:3" ht="17.25">
      <c r="A1" s="104" t="s">
        <v>104</v>
      </c>
      <c r="B1" s="104"/>
      <c r="C1" s="104"/>
    </row>
    <row r="2" spans="1:3" ht="17.25">
      <c r="A2" s="104" t="s">
        <v>83</v>
      </c>
      <c r="B2" s="104"/>
      <c r="C2" s="104"/>
    </row>
    <row r="3" spans="1:3" ht="17.25">
      <c r="A3" s="104" t="s">
        <v>82</v>
      </c>
      <c r="B3" s="104"/>
      <c r="C3" s="104"/>
    </row>
    <row r="4" spans="1:3" ht="18" customHeight="1">
      <c r="A4" s="106" t="s">
        <v>156</v>
      </c>
      <c r="B4" s="106"/>
      <c r="C4" s="106"/>
    </row>
    <row r="8" spans="1:4" ht="18">
      <c r="A8" s="116" t="s">
        <v>115</v>
      </c>
      <c r="B8" s="116"/>
      <c r="C8" s="116"/>
      <c r="D8" s="80"/>
    </row>
    <row r="9" spans="1:4" ht="18">
      <c r="A9" s="116" t="s">
        <v>102</v>
      </c>
      <c r="B9" s="116"/>
      <c r="C9" s="116"/>
      <c r="D9" s="80"/>
    </row>
    <row r="10" spans="1:4" ht="18">
      <c r="A10" s="82"/>
      <c r="B10" s="82"/>
      <c r="C10" s="82"/>
      <c r="D10" s="80"/>
    </row>
    <row r="11" spans="1:4" ht="18">
      <c r="A11" s="79"/>
      <c r="B11" s="79"/>
      <c r="C11" s="79"/>
      <c r="D11" s="80"/>
    </row>
    <row r="12" spans="1:3" ht="17.25">
      <c r="A12" s="117" t="s">
        <v>108</v>
      </c>
      <c r="B12" s="117"/>
      <c r="C12" s="117"/>
    </row>
    <row r="13" spans="1:3" ht="17.25">
      <c r="A13" s="39" t="s">
        <v>114</v>
      </c>
      <c r="B13" s="39" t="s">
        <v>96</v>
      </c>
      <c r="C13" s="81" t="s">
        <v>97</v>
      </c>
    </row>
    <row r="14" spans="1:3" ht="21.75" customHeight="1">
      <c r="A14" s="39">
        <v>1</v>
      </c>
      <c r="B14" s="81" t="s">
        <v>30</v>
      </c>
      <c r="C14" s="39">
        <v>1</v>
      </c>
    </row>
    <row r="15" spans="1:3" ht="26.25" customHeight="1">
      <c r="A15" s="39">
        <v>2</v>
      </c>
      <c r="B15" s="81" t="s">
        <v>9</v>
      </c>
      <c r="C15" s="39">
        <v>1</v>
      </c>
    </row>
    <row r="16" spans="1:3" ht="24.75" customHeight="1">
      <c r="A16" s="39">
        <v>3</v>
      </c>
      <c r="B16" s="81" t="s">
        <v>99</v>
      </c>
      <c r="C16" s="39">
        <v>2</v>
      </c>
    </row>
    <row r="17" spans="1:3" ht="26.25" customHeight="1">
      <c r="A17" s="39">
        <v>4</v>
      </c>
      <c r="B17" s="81" t="s">
        <v>100</v>
      </c>
      <c r="C17" s="39">
        <v>2</v>
      </c>
    </row>
    <row r="18" spans="1:3" ht="15" customHeight="1">
      <c r="A18" s="39">
        <v>5</v>
      </c>
      <c r="B18" s="81" t="s">
        <v>101</v>
      </c>
      <c r="C18" s="39">
        <v>1</v>
      </c>
    </row>
    <row r="19" spans="1:3" ht="17.25">
      <c r="A19" s="39">
        <v>6</v>
      </c>
      <c r="B19" s="81" t="s">
        <v>17</v>
      </c>
      <c r="C19" s="39">
        <v>1</v>
      </c>
    </row>
    <row r="20" spans="1:3" ht="28.5" customHeight="1">
      <c r="A20" s="39">
        <v>7</v>
      </c>
      <c r="B20" s="81" t="s">
        <v>109</v>
      </c>
      <c r="C20" s="39">
        <v>1</v>
      </c>
    </row>
    <row r="21" spans="1:3" ht="17.25">
      <c r="A21" s="39">
        <v>8</v>
      </c>
      <c r="B21" s="81" t="s">
        <v>110</v>
      </c>
      <c r="C21" s="39">
        <v>1</v>
      </c>
    </row>
    <row r="22" spans="1:3" ht="17.25">
      <c r="A22" s="117" t="s">
        <v>111</v>
      </c>
      <c r="B22" s="117"/>
      <c r="C22" s="117"/>
    </row>
    <row r="23" spans="1:3" ht="24.75" customHeight="1">
      <c r="A23" s="39">
        <v>1</v>
      </c>
      <c r="B23" s="81" t="s">
        <v>112</v>
      </c>
      <c r="C23" s="39">
        <v>2</v>
      </c>
    </row>
    <row r="24" spans="1:3" ht="21" customHeight="1">
      <c r="A24" s="39">
        <v>2</v>
      </c>
      <c r="B24" s="81" t="s">
        <v>110</v>
      </c>
      <c r="C24" s="39">
        <v>1</v>
      </c>
    </row>
    <row r="25" spans="1:3" ht="17.25">
      <c r="A25" s="39"/>
      <c r="B25" s="81"/>
      <c r="C25" s="39"/>
    </row>
    <row r="26" spans="1:3" ht="17.25">
      <c r="A26" s="117" t="s">
        <v>113</v>
      </c>
      <c r="B26" s="117"/>
      <c r="C26" s="39">
        <v>13</v>
      </c>
    </row>
  </sheetData>
  <sheetProtection/>
  <mergeCells count="9">
    <mergeCell ref="A9:C9"/>
    <mergeCell ref="A12:C12"/>
    <mergeCell ref="A22:C22"/>
    <mergeCell ref="A26:B26"/>
    <mergeCell ref="A1:C1"/>
    <mergeCell ref="A2:C2"/>
    <mergeCell ref="A3:C3"/>
    <mergeCell ref="A4:C4"/>
    <mergeCell ref="A8:C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4">
      <selection activeCell="B45" sqref="B45"/>
    </sheetView>
  </sheetViews>
  <sheetFormatPr defaultColWidth="9.140625" defaultRowHeight="12.75"/>
  <cols>
    <col min="1" max="1" width="9.140625" style="83" customWidth="1"/>
    <col min="2" max="2" width="50.7109375" style="83" customWidth="1"/>
    <col min="3" max="3" width="31.28125" style="83" customWidth="1"/>
    <col min="4" max="16384" width="9.140625" style="83" customWidth="1"/>
  </cols>
  <sheetData>
    <row r="1" spans="1:3" ht="16.5">
      <c r="A1" s="122" t="s">
        <v>116</v>
      </c>
      <c r="B1" s="122"/>
      <c r="C1" s="122"/>
    </row>
    <row r="2" spans="1:3" ht="16.5">
      <c r="A2" s="122" t="s">
        <v>83</v>
      </c>
      <c r="B2" s="122"/>
      <c r="C2" s="122"/>
    </row>
    <row r="3" spans="1:3" ht="16.5">
      <c r="A3" s="122" t="s">
        <v>82</v>
      </c>
      <c r="B3" s="122"/>
      <c r="C3" s="122"/>
    </row>
    <row r="4" spans="1:3" ht="18" customHeight="1">
      <c r="A4" s="121" t="s">
        <v>160</v>
      </c>
      <c r="B4" s="121"/>
      <c r="C4" s="121"/>
    </row>
    <row r="8" spans="1:4" ht="16.5">
      <c r="A8" s="123" t="s">
        <v>122</v>
      </c>
      <c r="B8" s="123"/>
      <c r="C8" s="123"/>
      <c r="D8" s="85"/>
    </row>
    <row r="9" spans="1:4" ht="16.5">
      <c r="A9" s="123" t="s">
        <v>102</v>
      </c>
      <c r="B9" s="123"/>
      <c r="C9" s="123"/>
      <c r="D9" s="85"/>
    </row>
    <row r="10" spans="1:4" ht="16.5">
      <c r="A10" s="84"/>
      <c r="B10" s="84"/>
      <c r="C10" s="84"/>
      <c r="D10" s="85"/>
    </row>
    <row r="11" spans="1:4" ht="16.5">
      <c r="A11" s="84"/>
      <c r="B11" s="84"/>
      <c r="C11" s="84"/>
      <c r="D11" s="85"/>
    </row>
    <row r="12" spans="1:3" ht="20.25" customHeight="1">
      <c r="A12" s="119" t="s">
        <v>117</v>
      </c>
      <c r="B12" s="119"/>
      <c r="C12" s="119"/>
    </row>
    <row r="13" spans="1:3" ht="16.5">
      <c r="A13" s="57" t="s">
        <v>114</v>
      </c>
      <c r="B13" s="57" t="s">
        <v>96</v>
      </c>
      <c r="C13" s="57" t="s">
        <v>97</v>
      </c>
    </row>
    <row r="14" spans="1:3" ht="21.75" customHeight="1">
      <c r="A14" s="57">
        <v>1</v>
      </c>
      <c r="B14" s="74" t="s">
        <v>30</v>
      </c>
      <c r="C14" s="57">
        <v>1</v>
      </c>
    </row>
    <row r="15" spans="1:3" ht="26.25" customHeight="1">
      <c r="A15" s="57">
        <v>2</v>
      </c>
      <c r="B15" s="74" t="s">
        <v>118</v>
      </c>
      <c r="C15" s="57">
        <v>1</v>
      </c>
    </row>
    <row r="16" spans="1:3" ht="24.75" customHeight="1">
      <c r="A16" s="57">
        <v>3</v>
      </c>
      <c r="B16" s="74" t="s">
        <v>99</v>
      </c>
      <c r="C16" s="57">
        <v>2</v>
      </c>
    </row>
    <row r="17" spans="1:3" ht="26.25" customHeight="1">
      <c r="A17" s="57">
        <v>4</v>
      </c>
      <c r="B17" s="74" t="s">
        <v>100</v>
      </c>
      <c r="C17" s="57">
        <v>3</v>
      </c>
    </row>
    <row r="18" spans="1:3" ht="23.25" customHeight="1">
      <c r="A18" s="57">
        <v>5</v>
      </c>
      <c r="B18" s="74" t="s">
        <v>119</v>
      </c>
      <c r="C18" s="57">
        <v>0.5</v>
      </c>
    </row>
    <row r="19" spans="1:3" ht="16.5">
      <c r="A19" s="57">
        <v>6</v>
      </c>
      <c r="B19" s="74" t="s">
        <v>24</v>
      </c>
      <c r="C19" s="57">
        <v>0.5</v>
      </c>
    </row>
    <row r="20" spans="1:3" ht="28.5" customHeight="1">
      <c r="A20" s="119" t="s">
        <v>120</v>
      </c>
      <c r="B20" s="119"/>
      <c r="C20" s="119"/>
    </row>
    <row r="21" spans="1:3" ht="22.5" customHeight="1">
      <c r="A21" s="57">
        <v>1</v>
      </c>
      <c r="B21" s="74" t="s">
        <v>100</v>
      </c>
      <c r="C21" s="57">
        <v>0.5</v>
      </c>
    </row>
    <row r="22" spans="1:3" ht="24.75" customHeight="1">
      <c r="A22" s="57">
        <v>2</v>
      </c>
      <c r="B22" s="74" t="s">
        <v>119</v>
      </c>
      <c r="C22" s="57">
        <v>0.5</v>
      </c>
    </row>
    <row r="23" spans="1:3" ht="24.75" customHeight="1">
      <c r="A23" s="119" t="s">
        <v>121</v>
      </c>
      <c r="B23" s="119"/>
      <c r="C23" s="119"/>
    </row>
    <row r="24" spans="1:3" ht="21" customHeight="1">
      <c r="A24" s="57">
        <v>1</v>
      </c>
      <c r="B24" s="74" t="s">
        <v>100</v>
      </c>
      <c r="C24" s="57">
        <v>1</v>
      </c>
    </row>
    <row r="25" spans="1:3" ht="16.5">
      <c r="A25" s="120" t="s">
        <v>113</v>
      </c>
      <c r="B25" s="120"/>
      <c r="C25" s="57">
        <f>SUM(C14:C24)</f>
        <v>10</v>
      </c>
    </row>
    <row r="28" spans="1:3" ht="16.5">
      <c r="A28" s="118"/>
      <c r="B28" s="118"/>
      <c r="C28" s="118"/>
    </row>
  </sheetData>
  <sheetProtection/>
  <mergeCells count="11">
    <mergeCell ref="A1:C1"/>
    <mergeCell ref="A2:C2"/>
    <mergeCell ref="A3:C3"/>
    <mergeCell ref="A8:C8"/>
    <mergeCell ref="A9:C9"/>
    <mergeCell ref="A28:C28"/>
    <mergeCell ref="A20:C20"/>
    <mergeCell ref="A23:C23"/>
    <mergeCell ref="A25:B25"/>
    <mergeCell ref="A4:C4"/>
    <mergeCell ref="A12:C12"/>
  </mergeCells>
  <printOptions/>
  <pageMargins left="0.7" right="0.45" top="0.25" bottom="0.5" header="0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9.140625" style="83" customWidth="1"/>
    <col min="2" max="2" width="50.7109375" style="83" customWidth="1"/>
    <col min="3" max="3" width="32.140625" style="83" customWidth="1"/>
    <col min="4" max="16384" width="9.140625" style="83" customWidth="1"/>
  </cols>
  <sheetData>
    <row r="1" spans="1:3" ht="16.5">
      <c r="A1" s="122" t="s">
        <v>123</v>
      </c>
      <c r="B1" s="122"/>
      <c r="C1" s="122"/>
    </row>
    <row r="2" spans="1:3" ht="16.5">
      <c r="A2" s="122" t="s">
        <v>83</v>
      </c>
      <c r="B2" s="122"/>
      <c r="C2" s="122"/>
    </row>
    <row r="3" spans="1:3" ht="16.5">
      <c r="A3" s="122" t="s">
        <v>82</v>
      </c>
      <c r="B3" s="122"/>
      <c r="C3" s="122"/>
    </row>
    <row r="4" spans="1:3" ht="18" customHeight="1">
      <c r="A4" s="121" t="s">
        <v>156</v>
      </c>
      <c r="B4" s="121"/>
      <c r="C4" s="121"/>
    </row>
    <row r="5" ht="6" customHeight="1"/>
    <row r="8" spans="1:4" ht="16.5">
      <c r="A8" s="123" t="s">
        <v>125</v>
      </c>
      <c r="B8" s="123"/>
      <c r="C8" s="123"/>
      <c r="D8" s="85"/>
    </row>
    <row r="9" spans="1:4" ht="16.5">
      <c r="A9" s="123" t="s">
        <v>102</v>
      </c>
      <c r="B9" s="123"/>
      <c r="C9" s="123"/>
      <c r="D9" s="85"/>
    </row>
    <row r="10" spans="1:4" ht="16.5">
      <c r="A10" s="84"/>
      <c r="B10" s="84"/>
      <c r="C10" s="84"/>
      <c r="D10" s="85"/>
    </row>
    <row r="11" spans="1:4" ht="16.5">
      <c r="A11" s="84"/>
      <c r="B11" s="84"/>
      <c r="C11" s="84"/>
      <c r="D11" s="85"/>
    </row>
    <row r="12" spans="1:3" ht="20.25" customHeight="1">
      <c r="A12" s="86" t="s">
        <v>70</v>
      </c>
      <c r="B12" s="91" t="s">
        <v>126</v>
      </c>
      <c r="C12" s="88" t="s">
        <v>127</v>
      </c>
    </row>
    <row r="13" spans="1:3" ht="21.75" customHeight="1">
      <c r="A13" s="57">
        <v>1</v>
      </c>
      <c r="B13" s="57" t="s">
        <v>128</v>
      </c>
      <c r="C13" s="89">
        <v>1</v>
      </c>
    </row>
    <row r="14" spans="1:3" ht="26.25" customHeight="1">
      <c r="A14" s="57">
        <v>2</v>
      </c>
      <c r="B14" s="57" t="s">
        <v>129</v>
      </c>
      <c r="C14" s="89">
        <v>1</v>
      </c>
    </row>
    <row r="15" spans="1:3" ht="24.75" customHeight="1">
      <c r="A15" s="57">
        <v>3</v>
      </c>
      <c r="B15" s="57" t="s">
        <v>130</v>
      </c>
      <c r="C15" s="89">
        <v>1</v>
      </c>
    </row>
    <row r="16" spans="1:3" ht="26.25" customHeight="1">
      <c r="A16" s="57">
        <v>4</v>
      </c>
      <c r="B16" s="57" t="s">
        <v>131</v>
      </c>
      <c r="C16" s="93">
        <v>1.25</v>
      </c>
    </row>
    <row r="17" spans="1:3" ht="23.25" customHeight="1">
      <c r="A17" s="57">
        <v>5</v>
      </c>
      <c r="B17" s="57" t="s">
        <v>132</v>
      </c>
      <c r="C17" s="89">
        <v>1</v>
      </c>
    </row>
    <row r="18" spans="1:3" ht="16.5">
      <c r="A18" s="57">
        <v>6</v>
      </c>
      <c r="B18" s="57" t="s">
        <v>133</v>
      </c>
      <c r="C18" s="93">
        <v>0.25</v>
      </c>
    </row>
    <row r="19" spans="1:3" ht="21.75" customHeight="1">
      <c r="A19" s="86">
        <v>7</v>
      </c>
      <c r="B19" s="87" t="s">
        <v>134</v>
      </c>
      <c r="C19" s="90">
        <v>1</v>
      </c>
    </row>
    <row r="20" spans="1:3" ht="22.5" customHeight="1">
      <c r="A20" s="57">
        <v>8</v>
      </c>
      <c r="B20" s="57" t="s">
        <v>135</v>
      </c>
      <c r="C20" s="89">
        <v>1</v>
      </c>
    </row>
    <row r="21" spans="1:3" ht="21" customHeight="1">
      <c r="A21" s="57"/>
      <c r="B21" s="74" t="s">
        <v>71</v>
      </c>
      <c r="C21" s="92">
        <f>SUM(C13:C20)</f>
        <v>7.5</v>
      </c>
    </row>
  </sheetData>
  <sheetProtection/>
  <mergeCells count="6">
    <mergeCell ref="A1:C1"/>
    <mergeCell ref="A2:C2"/>
    <mergeCell ref="A3:C3"/>
    <mergeCell ref="A4:C4"/>
    <mergeCell ref="A8:C8"/>
    <mergeCell ref="A9:C9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8.28125" style="0" customWidth="1"/>
    <col min="2" max="2" width="33.8515625" style="0" customWidth="1"/>
    <col min="3" max="3" width="23.57421875" style="0" customWidth="1"/>
    <col min="4" max="4" width="19.7109375" style="0" customWidth="1"/>
  </cols>
  <sheetData>
    <row r="1" spans="1:4" ht="16.5">
      <c r="A1" s="122" t="s">
        <v>124</v>
      </c>
      <c r="B1" s="122"/>
      <c r="C1" s="122"/>
      <c r="D1" s="122"/>
    </row>
    <row r="2" spans="1:4" ht="16.5">
      <c r="A2" s="122" t="s">
        <v>83</v>
      </c>
      <c r="B2" s="122"/>
      <c r="C2" s="122"/>
      <c r="D2" s="122"/>
    </row>
    <row r="3" spans="1:4" ht="16.5">
      <c r="A3" s="122" t="s">
        <v>82</v>
      </c>
      <c r="B3" s="122"/>
      <c r="C3" s="122"/>
      <c r="D3" s="122"/>
    </row>
    <row r="4" spans="1:4" ht="16.5">
      <c r="A4" s="121" t="s">
        <v>160</v>
      </c>
      <c r="B4" s="121"/>
      <c r="C4" s="121"/>
      <c r="D4" s="121"/>
    </row>
    <row r="5" spans="1:4" ht="6.75" customHeight="1">
      <c r="A5" s="95"/>
      <c r="B5" s="95"/>
      <c r="C5" s="95"/>
      <c r="D5" s="96"/>
    </row>
    <row r="6" spans="1:3" ht="16.5">
      <c r="A6" s="83"/>
      <c r="B6" s="83"/>
      <c r="C6" s="83"/>
    </row>
    <row r="7" spans="1:3" ht="16.5">
      <c r="A7" s="83"/>
      <c r="B7" s="83"/>
      <c r="C7" s="83"/>
    </row>
    <row r="8" spans="1:4" ht="16.5">
      <c r="A8" s="123" t="s">
        <v>147</v>
      </c>
      <c r="B8" s="123"/>
      <c r="C8" s="123"/>
      <c r="D8" s="123"/>
    </row>
    <row r="9" spans="1:4" ht="16.5">
      <c r="A9" s="123" t="s">
        <v>102</v>
      </c>
      <c r="B9" s="123"/>
      <c r="C9" s="123"/>
      <c r="D9" s="123"/>
    </row>
    <row r="13" spans="1:4" ht="69.75" customHeight="1">
      <c r="A13" s="39" t="s">
        <v>70</v>
      </c>
      <c r="B13" s="39" t="s">
        <v>96</v>
      </c>
      <c r="C13" s="39" t="s">
        <v>136</v>
      </c>
      <c r="D13" s="39" t="s">
        <v>137</v>
      </c>
    </row>
    <row r="14" spans="1:4" ht="17.25">
      <c r="A14" s="39">
        <v>1</v>
      </c>
      <c r="B14" s="39" t="s">
        <v>30</v>
      </c>
      <c r="C14" s="39">
        <v>1</v>
      </c>
      <c r="D14" s="124">
        <v>1</v>
      </c>
    </row>
    <row r="15" spans="1:4" ht="24" customHeight="1">
      <c r="A15" s="39">
        <v>2</v>
      </c>
      <c r="B15" s="39" t="s">
        <v>138</v>
      </c>
      <c r="C15" s="39">
        <v>1</v>
      </c>
      <c r="D15" s="125"/>
    </row>
    <row r="16" spans="1:4" ht="24" customHeight="1">
      <c r="A16" s="39">
        <v>3</v>
      </c>
      <c r="B16" s="39" t="s">
        <v>140</v>
      </c>
      <c r="C16" s="39">
        <v>1</v>
      </c>
      <c r="D16" s="39">
        <v>1</v>
      </c>
    </row>
    <row r="17" spans="1:4" ht="21" customHeight="1">
      <c r="A17" s="39">
        <v>4</v>
      </c>
      <c r="B17" s="39" t="s">
        <v>141</v>
      </c>
      <c r="C17" s="39">
        <v>0.25</v>
      </c>
      <c r="D17" s="124">
        <v>1</v>
      </c>
    </row>
    <row r="18" spans="1:4" ht="20.25" customHeight="1">
      <c r="A18" s="39">
        <v>5</v>
      </c>
      <c r="B18" s="39" t="s">
        <v>142</v>
      </c>
      <c r="C18" s="39">
        <v>0.5</v>
      </c>
      <c r="D18" s="125"/>
    </row>
    <row r="19" spans="1:4" ht="25.5" customHeight="1">
      <c r="A19" s="39">
        <v>6</v>
      </c>
      <c r="B19" s="39" t="s">
        <v>143</v>
      </c>
      <c r="C19" s="39">
        <v>1</v>
      </c>
      <c r="D19" s="39">
        <v>1</v>
      </c>
    </row>
    <row r="20" spans="1:4" ht="23.25" customHeight="1">
      <c r="A20" s="39">
        <v>7</v>
      </c>
      <c r="B20" s="39" t="s">
        <v>144</v>
      </c>
      <c r="C20" s="39">
        <v>0.5</v>
      </c>
      <c r="D20" s="39" t="s">
        <v>139</v>
      </c>
    </row>
    <row r="21" spans="1:4" ht="21.75" customHeight="1">
      <c r="A21" s="39">
        <v>8</v>
      </c>
      <c r="B21" s="39" t="s">
        <v>24</v>
      </c>
      <c r="C21" s="39">
        <v>1</v>
      </c>
      <c r="D21" s="39">
        <v>1</v>
      </c>
    </row>
    <row r="22" spans="1:4" ht="30.75" customHeight="1">
      <c r="A22" s="39">
        <v>9</v>
      </c>
      <c r="B22" s="39" t="s">
        <v>145</v>
      </c>
      <c r="C22" s="39">
        <v>1</v>
      </c>
      <c r="D22" s="39">
        <v>1</v>
      </c>
    </row>
    <row r="23" spans="1:4" ht="22.5" customHeight="1">
      <c r="A23" s="39">
        <v>10</v>
      </c>
      <c r="B23" s="39" t="s">
        <v>106</v>
      </c>
      <c r="C23" s="39">
        <v>1</v>
      </c>
      <c r="D23" s="39">
        <v>1</v>
      </c>
    </row>
    <row r="24" spans="1:4" ht="17.25">
      <c r="A24" s="39"/>
      <c r="B24" s="39" t="s">
        <v>146</v>
      </c>
      <c r="C24" s="97">
        <f>SUM(C14:C23)</f>
        <v>8.25</v>
      </c>
      <c r="D24" s="98">
        <f>SUM(D14:D23)</f>
        <v>7</v>
      </c>
    </row>
  </sheetData>
  <sheetProtection/>
  <mergeCells count="8">
    <mergeCell ref="A8:D8"/>
    <mergeCell ref="A9:D9"/>
    <mergeCell ref="D14:D15"/>
    <mergeCell ref="D17:D18"/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34">
      <selection activeCell="A39" sqref="A39:E39"/>
    </sheetView>
  </sheetViews>
  <sheetFormatPr defaultColWidth="8.8515625" defaultRowHeight="22.5" customHeight="1"/>
  <cols>
    <col min="1" max="1" width="6.7109375" style="36" customWidth="1"/>
    <col min="2" max="2" width="43.57421875" style="47" customWidth="1"/>
    <col min="3" max="3" width="16.57421875" style="47" bestFit="1" customWidth="1"/>
    <col min="4" max="4" width="18.57421875" style="36" customWidth="1"/>
    <col min="5" max="5" width="18.7109375" style="36" customWidth="1"/>
    <col min="6" max="6" width="18.8515625" style="36" customWidth="1"/>
    <col min="7" max="7" width="9.8515625" style="36" customWidth="1"/>
    <col min="8" max="8" width="21.8515625" style="49" customWidth="1"/>
    <col min="9" max="9" width="13.57421875" style="50" customWidth="1"/>
    <col min="10" max="10" width="20.140625" style="50" customWidth="1"/>
    <col min="11" max="11" width="15.421875" style="50" customWidth="1"/>
    <col min="12" max="12" width="18.7109375" style="50" customWidth="1"/>
    <col min="13" max="16384" width="8.8515625" style="36" customWidth="1"/>
  </cols>
  <sheetData>
    <row r="1" spans="2:12" ht="22.5" customHeight="1">
      <c r="B1" s="104" t="s">
        <v>84</v>
      </c>
      <c r="C1" s="104"/>
      <c r="D1" s="104"/>
      <c r="E1" s="104"/>
      <c r="G1" s="49"/>
      <c r="H1" s="50"/>
      <c r="L1" s="36"/>
    </row>
    <row r="2" spans="2:12" ht="22.5" customHeight="1">
      <c r="B2" s="104" t="s">
        <v>83</v>
      </c>
      <c r="C2" s="104"/>
      <c r="D2" s="104"/>
      <c r="E2" s="104"/>
      <c r="G2" s="49"/>
      <c r="H2" s="50"/>
      <c r="L2" s="36"/>
    </row>
    <row r="3" spans="2:12" ht="22.5" customHeight="1">
      <c r="B3" s="105" t="s">
        <v>82</v>
      </c>
      <c r="C3" s="105"/>
      <c r="D3" s="105"/>
      <c r="E3" s="105"/>
      <c r="G3" s="49"/>
      <c r="H3" s="50"/>
      <c r="L3" s="36"/>
    </row>
    <row r="4" spans="2:12" ht="22.5" customHeight="1">
      <c r="B4" s="106" t="s">
        <v>156</v>
      </c>
      <c r="C4" s="106"/>
      <c r="D4" s="106"/>
      <c r="E4" s="106"/>
      <c r="G4" s="49"/>
      <c r="H4" s="50"/>
      <c r="L4" s="36"/>
    </row>
    <row r="5" spans="2:5" ht="22.5" customHeight="1">
      <c r="B5" s="36"/>
      <c r="C5" s="36"/>
      <c r="E5" s="48"/>
    </row>
    <row r="6" spans="1:5" ht="38.25" customHeight="1">
      <c r="A6" s="108" t="s">
        <v>0</v>
      </c>
      <c r="B6" s="108"/>
      <c r="C6" s="108"/>
      <c r="D6" s="108"/>
      <c r="E6" s="108"/>
    </row>
    <row r="7" spans="1:5" ht="22.5" customHeight="1">
      <c r="A7" s="51"/>
      <c r="B7" s="51"/>
      <c r="C7" s="51"/>
      <c r="D7" s="51"/>
      <c r="E7" s="51"/>
    </row>
    <row r="8" spans="1:5" ht="22.5" customHeight="1">
      <c r="A8" s="108" t="s">
        <v>1</v>
      </c>
      <c r="B8" s="108"/>
      <c r="C8" s="108"/>
      <c r="D8" s="108"/>
      <c r="E8" s="108"/>
    </row>
    <row r="9" spans="1:12" ht="22.5" customHeight="1">
      <c r="A9" s="52"/>
      <c r="B9" s="53"/>
      <c r="C9" s="53"/>
      <c r="E9" s="40" t="s">
        <v>2</v>
      </c>
      <c r="F9" s="54"/>
      <c r="I9" s="54"/>
      <c r="J9" s="54"/>
      <c r="K9" s="54"/>
      <c r="L9" s="54"/>
    </row>
    <row r="10" spans="1:12" ht="74.25" customHeight="1">
      <c r="A10" s="39"/>
      <c r="B10" s="39" t="s">
        <v>3</v>
      </c>
      <c r="C10" s="39" t="s">
        <v>4</v>
      </c>
      <c r="D10" s="39" t="s">
        <v>5</v>
      </c>
      <c r="E10" s="39" t="s">
        <v>6</v>
      </c>
      <c r="F10" s="54"/>
      <c r="I10" s="54"/>
      <c r="J10" s="54"/>
      <c r="K10" s="54"/>
      <c r="L10" s="54"/>
    </row>
    <row r="11" spans="1:12" s="37" customFormat="1" ht="22.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H11" s="55"/>
      <c r="I11" s="56"/>
      <c r="J11" s="56"/>
      <c r="K11" s="56"/>
      <c r="L11" s="56"/>
    </row>
    <row r="12" spans="1:12" s="37" customFormat="1" ht="22.5" customHeight="1">
      <c r="A12" s="57">
        <v>1</v>
      </c>
      <c r="B12" s="21" t="s">
        <v>7</v>
      </c>
      <c r="C12" s="59">
        <v>1</v>
      </c>
      <c r="D12" s="60">
        <v>300000</v>
      </c>
      <c r="E12" s="60">
        <f>C12*D12</f>
        <v>300000</v>
      </c>
      <c r="H12" s="55"/>
      <c r="I12" s="56"/>
      <c r="J12" s="56"/>
      <c r="K12" s="56"/>
      <c r="L12" s="56"/>
    </row>
    <row r="13" spans="1:12" s="37" customFormat="1" ht="22.5" customHeight="1">
      <c r="A13" s="57">
        <v>2</v>
      </c>
      <c r="B13" s="21" t="s">
        <v>8</v>
      </c>
      <c r="C13" s="59">
        <v>1</v>
      </c>
      <c r="D13" s="60">
        <v>160000</v>
      </c>
      <c r="E13" s="60">
        <f aca="true" t="shared" si="0" ref="E13:E31">C13*D13</f>
        <v>160000</v>
      </c>
      <c r="H13" s="55"/>
      <c r="I13" s="56"/>
      <c r="J13" s="56"/>
      <c r="K13" s="56"/>
      <c r="L13" s="56"/>
    </row>
    <row r="14" spans="1:12" s="37" customFormat="1" ht="22.5" customHeight="1">
      <c r="A14" s="57">
        <v>3</v>
      </c>
      <c r="B14" s="21" t="s">
        <v>9</v>
      </c>
      <c r="C14" s="59">
        <v>1</v>
      </c>
      <c r="D14" s="60">
        <v>160000</v>
      </c>
      <c r="E14" s="60">
        <f t="shared" si="0"/>
        <v>160000</v>
      </c>
      <c r="H14" s="55"/>
      <c r="I14" s="56"/>
      <c r="J14" s="56"/>
      <c r="K14" s="56"/>
      <c r="L14" s="56"/>
    </row>
    <row r="15" spans="1:12" s="37" customFormat="1" ht="22.5" customHeight="1">
      <c r="A15" s="57">
        <v>4</v>
      </c>
      <c r="B15" s="21" t="s">
        <v>10</v>
      </c>
      <c r="C15" s="59">
        <v>1</v>
      </c>
      <c r="D15" s="60">
        <v>115200</v>
      </c>
      <c r="E15" s="60">
        <f t="shared" si="0"/>
        <v>115200</v>
      </c>
      <c r="H15" s="55"/>
      <c r="I15" s="56"/>
      <c r="J15" s="56"/>
      <c r="K15" s="56"/>
      <c r="L15" s="56"/>
    </row>
    <row r="16" spans="1:12" s="37" customFormat="1" ht="22.5" customHeight="1">
      <c r="A16" s="57">
        <v>5</v>
      </c>
      <c r="B16" s="21" t="s">
        <v>11</v>
      </c>
      <c r="C16" s="61">
        <f>4*1.17+0.5</f>
        <v>5.18</v>
      </c>
      <c r="D16" s="60">
        <v>115200</v>
      </c>
      <c r="E16" s="60">
        <f t="shared" si="0"/>
        <v>596736</v>
      </c>
      <c r="H16" s="55"/>
      <c r="I16" s="56"/>
      <c r="J16" s="56"/>
      <c r="K16" s="56"/>
      <c r="L16" s="56"/>
    </row>
    <row r="17" spans="1:12" s="37" customFormat="1" ht="22.5" customHeight="1">
      <c r="A17" s="57">
        <v>6</v>
      </c>
      <c r="B17" s="58" t="s">
        <v>12</v>
      </c>
      <c r="C17" s="59">
        <v>4</v>
      </c>
      <c r="D17" s="60">
        <v>110000</v>
      </c>
      <c r="E17" s="60">
        <f t="shared" si="0"/>
        <v>440000</v>
      </c>
      <c r="H17" s="55"/>
      <c r="I17" s="56"/>
      <c r="J17" s="56"/>
      <c r="K17" s="56"/>
      <c r="L17" s="56"/>
    </row>
    <row r="18" spans="1:12" s="37" customFormat="1" ht="22.5" customHeight="1">
      <c r="A18" s="57">
        <v>7</v>
      </c>
      <c r="B18" s="58" t="s">
        <v>13</v>
      </c>
      <c r="C18" s="59">
        <v>1</v>
      </c>
      <c r="D18" s="60">
        <v>115200</v>
      </c>
      <c r="E18" s="60">
        <f t="shared" si="0"/>
        <v>115200</v>
      </c>
      <c r="H18" s="55"/>
      <c r="I18" s="56"/>
      <c r="J18" s="56"/>
      <c r="K18" s="56"/>
      <c r="L18" s="56"/>
    </row>
    <row r="19" spans="1:12" s="37" customFormat="1" ht="22.5" customHeight="1">
      <c r="A19" s="57">
        <v>8</v>
      </c>
      <c r="B19" s="58" t="s">
        <v>14</v>
      </c>
      <c r="C19" s="59">
        <v>1</v>
      </c>
      <c r="D19" s="60">
        <v>115200</v>
      </c>
      <c r="E19" s="60">
        <f t="shared" si="0"/>
        <v>115200</v>
      </c>
      <c r="H19" s="55"/>
      <c r="I19" s="56"/>
      <c r="J19" s="56"/>
      <c r="K19" s="56"/>
      <c r="L19" s="56"/>
    </row>
    <row r="20" spans="1:12" s="37" customFormat="1" ht="22.5" customHeight="1">
      <c r="A20" s="57">
        <v>9</v>
      </c>
      <c r="B20" s="58" t="s">
        <v>15</v>
      </c>
      <c r="C20" s="59">
        <v>1</v>
      </c>
      <c r="D20" s="60">
        <v>115200</v>
      </c>
      <c r="E20" s="60">
        <f t="shared" si="0"/>
        <v>115200</v>
      </c>
      <c r="H20" s="55"/>
      <c r="I20" s="56"/>
      <c r="J20" s="56"/>
      <c r="K20" s="56"/>
      <c r="L20" s="56"/>
    </row>
    <row r="21" spans="1:12" s="37" customFormat="1" ht="22.5" customHeight="1">
      <c r="A21" s="57">
        <v>10</v>
      </c>
      <c r="B21" s="58" t="s">
        <v>16</v>
      </c>
      <c r="C21" s="61">
        <v>0.75</v>
      </c>
      <c r="D21" s="60">
        <v>115200</v>
      </c>
      <c r="E21" s="60">
        <f t="shared" si="0"/>
        <v>86400</v>
      </c>
      <c r="H21" s="55"/>
      <c r="I21" s="56"/>
      <c r="J21" s="56"/>
      <c r="K21" s="56"/>
      <c r="L21" s="56"/>
    </row>
    <row r="22" spans="1:12" s="37" customFormat="1" ht="22.5" customHeight="1">
      <c r="A22" s="57">
        <v>11</v>
      </c>
      <c r="B22" s="58" t="s">
        <v>17</v>
      </c>
      <c r="C22" s="59">
        <v>1</v>
      </c>
      <c r="D22" s="60">
        <v>105000</v>
      </c>
      <c r="E22" s="60">
        <f t="shared" si="0"/>
        <v>105000</v>
      </c>
      <c r="H22" s="55"/>
      <c r="I22" s="56"/>
      <c r="J22" s="56"/>
      <c r="K22" s="56"/>
      <c r="L22" s="56"/>
    </row>
    <row r="23" spans="1:12" s="37" customFormat="1" ht="22.5" customHeight="1">
      <c r="A23" s="57">
        <v>12</v>
      </c>
      <c r="B23" s="58" t="s">
        <v>18</v>
      </c>
      <c r="C23" s="59">
        <v>0.5</v>
      </c>
      <c r="D23" s="60">
        <v>160000</v>
      </c>
      <c r="E23" s="60">
        <f t="shared" si="0"/>
        <v>80000</v>
      </c>
      <c r="H23" s="55"/>
      <c r="I23" s="56"/>
      <c r="J23" s="56"/>
      <c r="K23" s="56"/>
      <c r="L23" s="56"/>
    </row>
    <row r="24" spans="1:12" s="37" customFormat="1" ht="22.5" customHeight="1">
      <c r="A24" s="57">
        <v>13</v>
      </c>
      <c r="B24" s="58" t="s">
        <v>19</v>
      </c>
      <c r="C24" s="59">
        <v>1</v>
      </c>
      <c r="D24" s="60">
        <v>108000</v>
      </c>
      <c r="E24" s="60">
        <f t="shared" si="0"/>
        <v>108000</v>
      </c>
      <c r="H24" s="55"/>
      <c r="I24" s="56"/>
      <c r="J24" s="56"/>
      <c r="K24" s="56"/>
      <c r="L24" s="56"/>
    </row>
    <row r="25" spans="1:12" s="37" customFormat="1" ht="22.5" customHeight="1">
      <c r="A25" s="57">
        <v>14</v>
      </c>
      <c r="B25" s="58" t="s">
        <v>20</v>
      </c>
      <c r="C25" s="59">
        <v>1</v>
      </c>
      <c r="D25" s="60">
        <v>105000</v>
      </c>
      <c r="E25" s="60">
        <f t="shared" si="0"/>
        <v>105000</v>
      </c>
      <c r="H25" s="55"/>
      <c r="I25" s="56"/>
      <c r="J25" s="56"/>
      <c r="K25" s="56"/>
      <c r="L25" s="56"/>
    </row>
    <row r="26" spans="1:12" s="37" customFormat="1" ht="22.5" customHeight="1">
      <c r="A26" s="57">
        <v>15</v>
      </c>
      <c r="B26" s="58" t="s">
        <v>21</v>
      </c>
      <c r="C26" s="59">
        <v>0.5</v>
      </c>
      <c r="D26" s="60">
        <v>105000</v>
      </c>
      <c r="E26" s="60">
        <f t="shared" si="0"/>
        <v>52500</v>
      </c>
      <c r="H26" s="55"/>
      <c r="I26" s="56"/>
      <c r="J26" s="56"/>
      <c r="K26" s="56"/>
      <c r="L26" s="56"/>
    </row>
    <row r="27" spans="1:12" s="37" customFormat="1" ht="22.5" customHeight="1">
      <c r="A27" s="57">
        <v>16</v>
      </c>
      <c r="B27" s="58" t="s">
        <v>22</v>
      </c>
      <c r="C27" s="59">
        <v>1</v>
      </c>
      <c r="D27" s="60">
        <v>105000</v>
      </c>
      <c r="E27" s="60">
        <f t="shared" si="0"/>
        <v>105000</v>
      </c>
      <c r="H27" s="55"/>
      <c r="I27" s="56"/>
      <c r="J27" s="56"/>
      <c r="K27" s="56"/>
      <c r="L27" s="56"/>
    </row>
    <row r="28" spans="1:12" s="37" customFormat="1" ht="22.5" customHeight="1">
      <c r="A28" s="57">
        <v>17</v>
      </c>
      <c r="B28" s="58" t="s">
        <v>23</v>
      </c>
      <c r="C28" s="59">
        <v>0.5</v>
      </c>
      <c r="D28" s="60">
        <v>105000</v>
      </c>
      <c r="E28" s="60">
        <f t="shared" si="0"/>
        <v>52500</v>
      </c>
      <c r="H28" s="55"/>
      <c r="I28" s="56"/>
      <c r="J28" s="56"/>
      <c r="K28" s="56"/>
      <c r="L28" s="56"/>
    </row>
    <row r="29" spans="1:12" s="37" customFormat="1" ht="22.5" customHeight="1">
      <c r="A29" s="57">
        <v>18</v>
      </c>
      <c r="B29" s="58" t="s">
        <v>24</v>
      </c>
      <c r="C29" s="59">
        <v>0.5</v>
      </c>
      <c r="D29" s="60">
        <v>105000</v>
      </c>
      <c r="E29" s="60">
        <f t="shared" si="0"/>
        <v>52500</v>
      </c>
      <c r="H29" s="55"/>
      <c r="I29" s="56"/>
      <c r="J29" s="56"/>
      <c r="K29" s="56"/>
      <c r="L29" s="56"/>
    </row>
    <row r="30" spans="1:12" s="37" customFormat="1" ht="22.5" customHeight="1">
      <c r="A30" s="57">
        <v>19</v>
      </c>
      <c r="B30" s="58" t="s">
        <v>33</v>
      </c>
      <c r="C30" s="59">
        <v>1</v>
      </c>
      <c r="D30" s="60">
        <v>132000</v>
      </c>
      <c r="E30" s="60">
        <f t="shared" si="0"/>
        <v>132000</v>
      </c>
      <c r="H30" s="55"/>
      <c r="I30" s="56"/>
      <c r="J30" s="56"/>
      <c r="K30" s="56"/>
      <c r="L30" s="56"/>
    </row>
    <row r="31" spans="1:12" s="37" customFormat="1" ht="22.5" customHeight="1">
      <c r="A31" s="57">
        <v>20</v>
      </c>
      <c r="B31" s="58" t="s">
        <v>79</v>
      </c>
      <c r="C31" s="59">
        <v>1</v>
      </c>
      <c r="D31" s="60">
        <v>105000</v>
      </c>
      <c r="E31" s="60">
        <f t="shared" si="0"/>
        <v>105000</v>
      </c>
      <c r="H31" s="55"/>
      <c r="I31" s="56"/>
      <c r="J31" s="56"/>
      <c r="K31" s="56"/>
      <c r="L31" s="56"/>
    </row>
    <row r="32" spans="1:5" ht="22.5" customHeight="1">
      <c r="A32" s="62"/>
      <c r="B32" s="62" t="s">
        <v>25</v>
      </c>
      <c r="C32" s="63">
        <f>SUM(C12:C31)</f>
        <v>24.93</v>
      </c>
      <c r="D32" s="64"/>
      <c r="E32" s="64">
        <f>SUM(E12:E31)</f>
        <v>3101436</v>
      </c>
    </row>
    <row r="33" spans="2:5" ht="22.5" customHeight="1">
      <c r="B33" s="109"/>
      <c r="C33" s="109"/>
      <c r="D33" s="109"/>
      <c r="E33" s="109"/>
    </row>
    <row r="34" spans="1:5" ht="22.5" customHeight="1">
      <c r="A34" s="1"/>
      <c r="B34" s="104" t="s">
        <v>158</v>
      </c>
      <c r="C34" s="104"/>
      <c r="D34" s="104"/>
      <c r="E34" s="104"/>
    </row>
    <row r="35" spans="1:5" ht="22.5" customHeight="1">
      <c r="A35" s="1"/>
      <c r="B35" s="104" t="s">
        <v>83</v>
      </c>
      <c r="C35" s="104"/>
      <c r="D35" s="104"/>
      <c r="E35" s="104"/>
    </row>
    <row r="36" spans="1:5" ht="22.5" customHeight="1">
      <c r="A36" s="1"/>
      <c r="B36" s="105" t="s">
        <v>82</v>
      </c>
      <c r="C36" s="105"/>
      <c r="D36" s="105"/>
      <c r="E36" s="105"/>
    </row>
    <row r="37" spans="1:5" ht="22.5" customHeight="1">
      <c r="A37" s="1"/>
      <c r="B37" s="106" t="s">
        <v>156</v>
      </c>
      <c r="C37" s="106"/>
      <c r="D37" s="106"/>
      <c r="E37" s="106"/>
    </row>
    <row r="38" spans="1:5" ht="22.5" customHeight="1">
      <c r="A38" s="1"/>
      <c r="B38" s="1"/>
      <c r="C38" s="1"/>
      <c r="D38" s="3"/>
      <c r="E38" s="4"/>
    </row>
    <row r="39" spans="1:5" ht="40.5" customHeight="1">
      <c r="A39" s="107" t="s">
        <v>164</v>
      </c>
      <c r="B39" s="107"/>
      <c r="C39" s="107"/>
      <c r="D39" s="107"/>
      <c r="E39" s="107"/>
    </row>
    <row r="40" spans="1:5" ht="22.5" customHeight="1">
      <c r="A40" s="8"/>
      <c r="B40" s="8"/>
      <c r="C40" s="8"/>
      <c r="D40" s="7"/>
      <c r="E40" s="7"/>
    </row>
    <row r="41" spans="1:5" ht="22.5" customHeight="1">
      <c r="A41" s="108" t="s">
        <v>1</v>
      </c>
      <c r="B41" s="108"/>
      <c r="C41" s="108"/>
      <c r="D41" s="108"/>
      <c r="E41" s="108"/>
    </row>
    <row r="42" spans="1:5" ht="22.5" customHeight="1">
      <c r="A42" s="52"/>
      <c r="B42" s="53"/>
      <c r="C42" s="53"/>
      <c r="E42" s="40" t="s">
        <v>2</v>
      </c>
    </row>
    <row r="43" spans="1:5" ht="22.5" customHeight="1">
      <c r="A43" s="39"/>
      <c r="B43" s="39" t="s">
        <v>3</v>
      </c>
      <c r="C43" s="39" t="s">
        <v>4</v>
      </c>
      <c r="D43" s="39" t="s">
        <v>5</v>
      </c>
      <c r="E43" s="39" t="s">
        <v>6</v>
      </c>
    </row>
    <row r="44" spans="1:5" ht="22.5" customHeight="1">
      <c r="A44" s="38">
        <v>1</v>
      </c>
      <c r="B44" s="38">
        <v>2</v>
      </c>
      <c r="C44" s="38">
        <v>3</v>
      </c>
      <c r="D44" s="38">
        <v>4</v>
      </c>
      <c r="E44" s="38">
        <v>5</v>
      </c>
    </row>
    <row r="45" spans="1:5" ht="22.5" customHeight="1">
      <c r="A45" s="57">
        <v>1</v>
      </c>
      <c r="B45" s="21" t="s">
        <v>8</v>
      </c>
      <c r="C45" s="59">
        <v>0.5</v>
      </c>
      <c r="D45" s="60">
        <v>160000</v>
      </c>
      <c r="E45" s="60">
        <f aca="true" t="shared" si="1" ref="E45:E60">C45*D45</f>
        <v>80000</v>
      </c>
    </row>
    <row r="46" spans="1:5" ht="22.5" customHeight="1">
      <c r="A46" s="57">
        <v>2</v>
      </c>
      <c r="B46" s="21" t="s">
        <v>10</v>
      </c>
      <c r="C46" s="61">
        <v>0.75</v>
      </c>
      <c r="D46" s="60">
        <v>115200</v>
      </c>
      <c r="E46" s="60">
        <f t="shared" si="1"/>
        <v>86400</v>
      </c>
    </row>
    <row r="47" spans="1:5" ht="22.5" customHeight="1">
      <c r="A47" s="57">
        <v>3</v>
      </c>
      <c r="B47" s="21" t="s">
        <v>11</v>
      </c>
      <c r="C47" s="61">
        <f>3*1.17</f>
        <v>3.51</v>
      </c>
      <c r="D47" s="60">
        <v>115200</v>
      </c>
      <c r="E47" s="60">
        <f t="shared" si="1"/>
        <v>404352</v>
      </c>
    </row>
    <row r="48" spans="1:5" ht="22.5" customHeight="1">
      <c r="A48" s="57">
        <v>6</v>
      </c>
      <c r="B48" s="58" t="s">
        <v>12</v>
      </c>
      <c r="C48" s="59">
        <v>3</v>
      </c>
      <c r="D48" s="60">
        <v>110000</v>
      </c>
      <c r="E48" s="60">
        <f t="shared" si="1"/>
        <v>330000</v>
      </c>
    </row>
    <row r="49" spans="1:5" ht="22.5" customHeight="1">
      <c r="A49" s="57">
        <v>7</v>
      </c>
      <c r="B49" s="58" t="s">
        <v>13</v>
      </c>
      <c r="C49" s="59">
        <v>0.5</v>
      </c>
      <c r="D49" s="60">
        <v>115200</v>
      </c>
      <c r="E49" s="60">
        <f t="shared" si="1"/>
        <v>57600</v>
      </c>
    </row>
    <row r="50" spans="1:5" ht="22.5" customHeight="1">
      <c r="A50" s="57">
        <v>8</v>
      </c>
      <c r="B50" s="58" t="s">
        <v>14</v>
      </c>
      <c r="C50" s="59">
        <v>0.5</v>
      </c>
      <c r="D50" s="60">
        <v>115200</v>
      </c>
      <c r="E50" s="60">
        <f t="shared" si="1"/>
        <v>57600</v>
      </c>
    </row>
    <row r="51" spans="1:5" ht="22.5" customHeight="1">
      <c r="A51" s="57">
        <v>9</v>
      </c>
      <c r="B51" s="58" t="s">
        <v>15</v>
      </c>
      <c r="C51" s="61">
        <v>0.75</v>
      </c>
      <c r="D51" s="60">
        <v>115200</v>
      </c>
      <c r="E51" s="60">
        <f t="shared" si="1"/>
        <v>86400</v>
      </c>
    </row>
    <row r="52" spans="1:5" ht="22.5" customHeight="1">
      <c r="A52" s="57">
        <v>10</v>
      </c>
      <c r="B52" s="58" t="s">
        <v>16</v>
      </c>
      <c r="C52" s="59">
        <v>0.5</v>
      </c>
      <c r="D52" s="60">
        <v>115200</v>
      </c>
      <c r="E52" s="60">
        <f t="shared" si="1"/>
        <v>57600</v>
      </c>
    </row>
    <row r="53" spans="1:5" ht="22.5" customHeight="1">
      <c r="A53" s="57">
        <v>11</v>
      </c>
      <c r="B53" s="58" t="s">
        <v>17</v>
      </c>
      <c r="C53" s="59">
        <v>1</v>
      </c>
      <c r="D53" s="60">
        <v>105000</v>
      </c>
      <c r="E53" s="60">
        <f t="shared" si="1"/>
        <v>105000</v>
      </c>
    </row>
    <row r="54" spans="1:5" ht="22.5" customHeight="1">
      <c r="A54" s="57">
        <v>12</v>
      </c>
      <c r="B54" s="58" t="s">
        <v>18</v>
      </c>
      <c r="C54" s="59">
        <v>0.5</v>
      </c>
      <c r="D54" s="60">
        <v>160000</v>
      </c>
      <c r="E54" s="60">
        <f t="shared" si="1"/>
        <v>80000</v>
      </c>
    </row>
    <row r="55" spans="1:5" ht="22.5" customHeight="1">
      <c r="A55" s="57">
        <v>13</v>
      </c>
      <c r="B55" s="58" t="s">
        <v>19</v>
      </c>
      <c r="C55" s="59">
        <v>1</v>
      </c>
      <c r="D55" s="60">
        <v>108000</v>
      </c>
      <c r="E55" s="60">
        <f t="shared" si="1"/>
        <v>108000</v>
      </c>
    </row>
    <row r="56" spans="1:5" ht="22.5" customHeight="1">
      <c r="A56" s="57">
        <v>14</v>
      </c>
      <c r="B56" s="58" t="s">
        <v>20</v>
      </c>
      <c r="C56" s="59">
        <v>0.5</v>
      </c>
      <c r="D56" s="60">
        <v>105000</v>
      </c>
      <c r="E56" s="60">
        <f t="shared" si="1"/>
        <v>52500</v>
      </c>
    </row>
    <row r="57" spans="1:5" ht="22.5" customHeight="1">
      <c r="A57" s="57">
        <v>15</v>
      </c>
      <c r="B57" s="58" t="s">
        <v>21</v>
      </c>
      <c r="C57" s="59">
        <v>0.5</v>
      </c>
      <c r="D57" s="60">
        <v>105000</v>
      </c>
      <c r="E57" s="60">
        <f t="shared" si="1"/>
        <v>52500</v>
      </c>
    </row>
    <row r="58" spans="1:5" ht="22.5" customHeight="1">
      <c r="A58" s="57">
        <v>16</v>
      </c>
      <c r="B58" s="58" t="s">
        <v>22</v>
      </c>
      <c r="C58" s="59">
        <v>1</v>
      </c>
      <c r="D58" s="60">
        <v>105000</v>
      </c>
      <c r="E58" s="60">
        <f t="shared" si="1"/>
        <v>105000</v>
      </c>
    </row>
    <row r="59" spans="1:5" ht="22.5" customHeight="1">
      <c r="A59" s="57">
        <v>17</v>
      </c>
      <c r="B59" s="58" t="s">
        <v>23</v>
      </c>
      <c r="C59" s="59">
        <v>0.5</v>
      </c>
      <c r="D59" s="60">
        <v>105000</v>
      </c>
      <c r="E59" s="60">
        <f t="shared" si="1"/>
        <v>52500</v>
      </c>
    </row>
    <row r="60" spans="1:5" ht="22.5" customHeight="1">
      <c r="A60" s="57">
        <v>18</v>
      </c>
      <c r="B60" s="58" t="s">
        <v>24</v>
      </c>
      <c r="C60" s="59">
        <v>0.5</v>
      </c>
      <c r="D60" s="60">
        <v>105000</v>
      </c>
      <c r="E60" s="60">
        <f t="shared" si="1"/>
        <v>52500</v>
      </c>
    </row>
    <row r="61" spans="1:5" ht="22.5" customHeight="1">
      <c r="A61" s="57">
        <v>19</v>
      </c>
      <c r="B61" s="58" t="s">
        <v>79</v>
      </c>
      <c r="C61" s="59">
        <v>1</v>
      </c>
      <c r="D61" s="60">
        <v>105000</v>
      </c>
      <c r="E61" s="60">
        <f>C61*D61</f>
        <v>105000</v>
      </c>
    </row>
    <row r="62" spans="1:5" ht="22.5" customHeight="1">
      <c r="A62" s="62"/>
      <c r="B62" s="62" t="s">
        <v>25</v>
      </c>
      <c r="C62" s="63">
        <f>SUM(C45:C61)</f>
        <v>16.509999999999998</v>
      </c>
      <c r="D62" s="64"/>
      <c r="E62" s="64">
        <f>SUM(E45:E61)</f>
        <v>1872952</v>
      </c>
    </row>
  </sheetData>
  <sheetProtection/>
  <mergeCells count="13">
    <mergeCell ref="A6:E6"/>
    <mergeCell ref="A8:E8"/>
    <mergeCell ref="B33:E33"/>
    <mergeCell ref="B1:E1"/>
    <mergeCell ref="B2:E2"/>
    <mergeCell ref="B3:E3"/>
    <mergeCell ref="B4:E4"/>
    <mergeCell ref="B34:E34"/>
    <mergeCell ref="B35:E35"/>
    <mergeCell ref="B36:E36"/>
    <mergeCell ref="B37:E37"/>
    <mergeCell ref="A39:E39"/>
    <mergeCell ref="A41:E41"/>
  </mergeCells>
  <printOptions/>
  <pageMargins left="0.5" right="0" top="0" bottom="0" header="0" footer="0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0">
      <selection activeCell="A1" sqref="A1:E29"/>
    </sheetView>
  </sheetViews>
  <sheetFormatPr defaultColWidth="8.8515625" defaultRowHeight="22.5" customHeight="1"/>
  <cols>
    <col min="1" max="1" width="6.7109375" style="1" customWidth="1"/>
    <col min="2" max="2" width="39.57421875" style="2" customWidth="1"/>
    <col min="3" max="3" width="12.57421875" style="2" customWidth="1"/>
    <col min="4" max="4" width="18.57421875" style="3" customWidth="1"/>
    <col min="5" max="5" width="19.7109375" style="3" customWidth="1"/>
    <col min="6" max="6" width="18.8515625" style="3" customWidth="1"/>
    <col min="7" max="7" width="9.8515625" style="3" customWidth="1"/>
    <col min="8" max="8" width="21.8515625" style="5" customWidth="1"/>
    <col min="9" max="9" width="13.57421875" style="6" customWidth="1"/>
    <col min="10" max="10" width="20.140625" style="6" customWidth="1"/>
    <col min="11" max="11" width="15.421875" style="6" customWidth="1"/>
    <col min="12" max="12" width="18.7109375" style="6" customWidth="1"/>
    <col min="13" max="16384" width="8.8515625" style="3" customWidth="1"/>
  </cols>
  <sheetData>
    <row r="1" spans="2:12" ht="22.5" customHeight="1">
      <c r="B1" s="104" t="s">
        <v>158</v>
      </c>
      <c r="C1" s="104"/>
      <c r="D1" s="104"/>
      <c r="E1" s="104"/>
      <c r="G1" s="5"/>
      <c r="H1" s="6"/>
      <c r="L1" s="3"/>
    </row>
    <row r="2" spans="2:12" ht="22.5" customHeight="1">
      <c r="B2" s="104" t="s">
        <v>83</v>
      </c>
      <c r="C2" s="104"/>
      <c r="D2" s="104"/>
      <c r="E2" s="104"/>
      <c r="G2" s="5"/>
      <c r="H2" s="6"/>
      <c r="L2" s="3"/>
    </row>
    <row r="3" spans="2:12" ht="22.5" customHeight="1">
      <c r="B3" s="105" t="s">
        <v>82</v>
      </c>
      <c r="C3" s="105"/>
      <c r="D3" s="105"/>
      <c r="E3" s="105"/>
      <c r="G3" s="5"/>
      <c r="H3" s="6"/>
      <c r="L3" s="3"/>
    </row>
    <row r="4" spans="2:12" ht="22.5" customHeight="1">
      <c r="B4" s="106" t="s">
        <v>156</v>
      </c>
      <c r="C4" s="106"/>
      <c r="D4" s="106"/>
      <c r="E4" s="106"/>
      <c r="G4" s="5"/>
      <c r="H4" s="6"/>
      <c r="L4" s="3"/>
    </row>
    <row r="5" spans="2:5" ht="22.5" customHeight="1">
      <c r="B5" s="1"/>
      <c r="C5" s="1"/>
      <c r="E5" s="4"/>
    </row>
    <row r="6" spans="1:5" ht="38.25" customHeight="1">
      <c r="A6" s="107" t="s">
        <v>26</v>
      </c>
      <c r="B6" s="107"/>
      <c r="C6" s="107"/>
      <c r="D6" s="107"/>
      <c r="E6" s="107"/>
    </row>
    <row r="7" spans="1:5" ht="22.5" customHeight="1">
      <c r="A7" s="8"/>
      <c r="B7" s="8"/>
      <c r="C7" s="8"/>
      <c r="D7" s="7"/>
      <c r="E7" s="7"/>
    </row>
    <row r="8" spans="1:5" ht="22.5" customHeight="1">
      <c r="A8" s="108" t="s">
        <v>1</v>
      </c>
      <c r="B8" s="108"/>
      <c r="C8" s="108"/>
      <c r="D8" s="108"/>
      <c r="E8" s="108"/>
    </row>
    <row r="9" spans="1:12" ht="22.5" customHeight="1">
      <c r="A9" s="52"/>
      <c r="B9" s="53"/>
      <c r="C9" s="53"/>
      <c r="D9" s="36"/>
      <c r="E9" s="40" t="s">
        <v>2</v>
      </c>
      <c r="F9" s="12"/>
      <c r="I9" s="12"/>
      <c r="J9" s="12"/>
      <c r="K9" s="12"/>
      <c r="L9" s="12"/>
    </row>
    <row r="10" spans="1:12" ht="74.25" customHeight="1">
      <c r="A10" s="39"/>
      <c r="B10" s="39" t="s">
        <v>3</v>
      </c>
      <c r="C10" s="39" t="s">
        <v>4</v>
      </c>
      <c r="D10" s="39" t="s">
        <v>5</v>
      </c>
      <c r="E10" s="39" t="s">
        <v>6</v>
      </c>
      <c r="F10" s="12"/>
      <c r="I10" s="12"/>
      <c r="J10" s="12"/>
      <c r="K10" s="12"/>
      <c r="L10" s="12"/>
    </row>
    <row r="11" spans="1:12" s="17" customFormat="1" ht="22.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H11" s="18"/>
      <c r="I11" s="19"/>
      <c r="J11" s="19"/>
      <c r="K11" s="19"/>
      <c r="L11" s="19"/>
    </row>
    <row r="12" spans="1:12" s="17" customFormat="1" ht="22.5" customHeight="1">
      <c r="A12" s="57">
        <v>1</v>
      </c>
      <c r="B12" s="21" t="s">
        <v>8</v>
      </c>
      <c r="C12" s="59">
        <v>0.5</v>
      </c>
      <c r="D12" s="60">
        <v>160000</v>
      </c>
      <c r="E12" s="60">
        <f aca="true" t="shared" si="0" ref="E12:E27">C12*D12</f>
        <v>80000</v>
      </c>
      <c r="H12" s="18"/>
      <c r="I12" s="19"/>
      <c r="J12" s="19"/>
      <c r="K12" s="19"/>
      <c r="L12" s="19"/>
    </row>
    <row r="13" spans="1:12" s="17" customFormat="1" ht="22.5" customHeight="1">
      <c r="A13" s="57">
        <v>2</v>
      </c>
      <c r="B13" s="21" t="s">
        <v>10</v>
      </c>
      <c r="C13" s="61">
        <v>0.75</v>
      </c>
      <c r="D13" s="60">
        <v>115200</v>
      </c>
      <c r="E13" s="60">
        <f t="shared" si="0"/>
        <v>86400</v>
      </c>
      <c r="H13" s="18"/>
      <c r="I13" s="19"/>
      <c r="J13" s="19"/>
      <c r="K13" s="19"/>
      <c r="L13" s="19"/>
    </row>
    <row r="14" spans="1:12" s="17" customFormat="1" ht="22.5" customHeight="1">
      <c r="A14" s="57">
        <v>3</v>
      </c>
      <c r="B14" s="21" t="s">
        <v>11</v>
      </c>
      <c r="C14" s="61">
        <f>3*1.17</f>
        <v>3.51</v>
      </c>
      <c r="D14" s="60">
        <v>115200</v>
      </c>
      <c r="E14" s="60">
        <f t="shared" si="0"/>
        <v>404352</v>
      </c>
      <c r="H14" s="18"/>
      <c r="I14" s="19"/>
      <c r="J14" s="19"/>
      <c r="K14" s="19"/>
      <c r="L14" s="19"/>
    </row>
    <row r="15" spans="1:12" s="17" customFormat="1" ht="22.5" customHeight="1">
      <c r="A15" s="57">
        <v>6</v>
      </c>
      <c r="B15" s="58" t="s">
        <v>12</v>
      </c>
      <c r="C15" s="59">
        <v>3</v>
      </c>
      <c r="D15" s="60">
        <v>110000</v>
      </c>
      <c r="E15" s="60">
        <f t="shared" si="0"/>
        <v>330000</v>
      </c>
      <c r="H15" s="18"/>
      <c r="I15" s="19"/>
      <c r="J15" s="19"/>
      <c r="K15" s="19"/>
      <c r="L15" s="19"/>
    </row>
    <row r="16" spans="1:12" s="17" customFormat="1" ht="22.5" customHeight="1">
      <c r="A16" s="57">
        <v>7</v>
      </c>
      <c r="B16" s="58" t="s">
        <v>13</v>
      </c>
      <c r="C16" s="59">
        <v>0.5</v>
      </c>
      <c r="D16" s="60">
        <v>115200</v>
      </c>
      <c r="E16" s="60">
        <f t="shared" si="0"/>
        <v>57600</v>
      </c>
      <c r="H16" s="18"/>
      <c r="I16" s="19"/>
      <c r="J16" s="19"/>
      <c r="K16" s="19"/>
      <c r="L16" s="19"/>
    </row>
    <row r="17" spans="1:12" s="17" customFormat="1" ht="22.5" customHeight="1">
      <c r="A17" s="57">
        <v>8</v>
      </c>
      <c r="B17" s="58" t="s">
        <v>14</v>
      </c>
      <c r="C17" s="59">
        <v>0.5</v>
      </c>
      <c r="D17" s="60">
        <v>115200</v>
      </c>
      <c r="E17" s="60">
        <f t="shared" si="0"/>
        <v>57600</v>
      </c>
      <c r="H17" s="18"/>
      <c r="I17" s="19"/>
      <c r="J17" s="19"/>
      <c r="K17" s="19"/>
      <c r="L17" s="19"/>
    </row>
    <row r="18" spans="1:12" s="17" customFormat="1" ht="22.5" customHeight="1">
      <c r="A18" s="57">
        <v>9</v>
      </c>
      <c r="B18" s="58" t="s">
        <v>15</v>
      </c>
      <c r="C18" s="61">
        <v>0.75</v>
      </c>
      <c r="D18" s="60">
        <v>115200</v>
      </c>
      <c r="E18" s="60">
        <f t="shared" si="0"/>
        <v>86400</v>
      </c>
      <c r="H18" s="18"/>
      <c r="I18" s="19"/>
      <c r="J18" s="19"/>
      <c r="K18" s="19"/>
      <c r="L18" s="19"/>
    </row>
    <row r="19" spans="1:12" s="17" customFormat="1" ht="22.5" customHeight="1">
      <c r="A19" s="57">
        <v>10</v>
      </c>
      <c r="B19" s="58" t="s">
        <v>16</v>
      </c>
      <c r="C19" s="59">
        <v>0.5</v>
      </c>
      <c r="D19" s="60">
        <v>115200</v>
      </c>
      <c r="E19" s="60">
        <f t="shared" si="0"/>
        <v>57600</v>
      </c>
      <c r="H19" s="18"/>
      <c r="I19" s="19"/>
      <c r="J19" s="19"/>
      <c r="K19" s="19"/>
      <c r="L19" s="19"/>
    </row>
    <row r="20" spans="1:12" s="17" customFormat="1" ht="22.5" customHeight="1">
      <c r="A20" s="57">
        <v>11</v>
      </c>
      <c r="B20" s="58" t="s">
        <v>17</v>
      </c>
      <c r="C20" s="59">
        <v>1</v>
      </c>
      <c r="D20" s="60">
        <v>105000</v>
      </c>
      <c r="E20" s="60">
        <f t="shared" si="0"/>
        <v>105000</v>
      </c>
      <c r="H20" s="18"/>
      <c r="I20" s="19"/>
      <c r="J20" s="19"/>
      <c r="K20" s="19"/>
      <c r="L20" s="19"/>
    </row>
    <row r="21" spans="1:12" s="17" customFormat="1" ht="22.5" customHeight="1">
      <c r="A21" s="57">
        <v>12</v>
      </c>
      <c r="B21" s="58" t="s">
        <v>18</v>
      </c>
      <c r="C21" s="59">
        <v>0.5</v>
      </c>
      <c r="D21" s="60">
        <v>160000</v>
      </c>
      <c r="E21" s="60">
        <f t="shared" si="0"/>
        <v>80000</v>
      </c>
      <c r="H21" s="18"/>
      <c r="I21" s="19"/>
      <c r="J21" s="19"/>
      <c r="K21" s="19"/>
      <c r="L21" s="19"/>
    </row>
    <row r="22" spans="1:12" s="17" customFormat="1" ht="22.5" customHeight="1">
      <c r="A22" s="57">
        <v>13</v>
      </c>
      <c r="B22" s="58" t="s">
        <v>19</v>
      </c>
      <c r="C22" s="59">
        <v>1</v>
      </c>
      <c r="D22" s="60">
        <v>108000</v>
      </c>
      <c r="E22" s="60">
        <f t="shared" si="0"/>
        <v>108000</v>
      </c>
      <c r="H22" s="18"/>
      <c r="I22" s="19"/>
      <c r="J22" s="19"/>
      <c r="K22" s="19"/>
      <c r="L22" s="19"/>
    </row>
    <row r="23" spans="1:12" s="17" customFormat="1" ht="22.5" customHeight="1">
      <c r="A23" s="57">
        <v>14</v>
      </c>
      <c r="B23" s="58" t="s">
        <v>20</v>
      </c>
      <c r="C23" s="59">
        <v>0.5</v>
      </c>
      <c r="D23" s="60">
        <v>105000</v>
      </c>
      <c r="E23" s="60">
        <f t="shared" si="0"/>
        <v>52500</v>
      </c>
      <c r="H23" s="18"/>
      <c r="I23" s="19"/>
      <c r="J23" s="19"/>
      <c r="K23" s="19"/>
      <c r="L23" s="19"/>
    </row>
    <row r="24" spans="1:12" s="17" customFormat="1" ht="22.5" customHeight="1">
      <c r="A24" s="57">
        <v>15</v>
      </c>
      <c r="B24" s="58" t="s">
        <v>21</v>
      </c>
      <c r="C24" s="59">
        <v>0.5</v>
      </c>
      <c r="D24" s="60">
        <v>105000</v>
      </c>
      <c r="E24" s="60">
        <f t="shared" si="0"/>
        <v>52500</v>
      </c>
      <c r="H24" s="18"/>
      <c r="I24" s="19"/>
      <c r="J24" s="19"/>
      <c r="K24" s="19"/>
      <c r="L24" s="19"/>
    </row>
    <row r="25" spans="1:12" s="17" customFormat="1" ht="22.5" customHeight="1">
      <c r="A25" s="57">
        <v>16</v>
      </c>
      <c r="B25" s="58" t="s">
        <v>22</v>
      </c>
      <c r="C25" s="59">
        <v>1</v>
      </c>
      <c r="D25" s="60">
        <v>105000</v>
      </c>
      <c r="E25" s="60">
        <f t="shared" si="0"/>
        <v>105000</v>
      </c>
      <c r="H25" s="18"/>
      <c r="I25" s="19"/>
      <c r="J25" s="19"/>
      <c r="K25" s="19"/>
      <c r="L25" s="19"/>
    </row>
    <row r="26" spans="1:12" s="17" customFormat="1" ht="22.5" customHeight="1">
      <c r="A26" s="57">
        <v>17</v>
      </c>
      <c r="B26" s="58" t="s">
        <v>23</v>
      </c>
      <c r="C26" s="59">
        <v>0.5</v>
      </c>
      <c r="D26" s="60">
        <v>105000</v>
      </c>
      <c r="E26" s="60">
        <f t="shared" si="0"/>
        <v>52500</v>
      </c>
      <c r="H26" s="18"/>
      <c r="I26" s="19"/>
      <c r="J26" s="19"/>
      <c r="K26" s="19"/>
      <c r="L26" s="19"/>
    </row>
    <row r="27" spans="1:12" s="17" customFormat="1" ht="22.5" customHeight="1">
      <c r="A27" s="57">
        <v>18</v>
      </c>
      <c r="B27" s="58" t="s">
        <v>24</v>
      </c>
      <c r="C27" s="59">
        <v>0.5</v>
      </c>
      <c r="D27" s="60">
        <v>105000</v>
      </c>
      <c r="E27" s="60">
        <f t="shared" si="0"/>
        <v>52500</v>
      </c>
      <c r="H27" s="18"/>
      <c r="I27" s="19"/>
      <c r="J27" s="19"/>
      <c r="K27" s="19"/>
      <c r="L27" s="19"/>
    </row>
    <row r="28" spans="1:12" s="17" customFormat="1" ht="22.5" customHeight="1">
      <c r="A28" s="57">
        <v>19</v>
      </c>
      <c r="B28" s="58" t="s">
        <v>79</v>
      </c>
      <c r="C28" s="59">
        <v>1</v>
      </c>
      <c r="D28" s="60">
        <v>105000</v>
      </c>
      <c r="E28" s="60">
        <f>C28*D28</f>
        <v>105000</v>
      </c>
      <c r="H28" s="18"/>
      <c r="I28" s="19"/>
      <c r="J28" s="19"/>
      <c r="K28" s="19"/>
      <c r="L28" s="19"/>
    </row>
    <row r="29" spans="1:5" ht="22.5" customHeight="1">
      <c r="A29" s="62"/>
      <c r="B29" s="62" t="s">
        <v>25</v>
      </c>
      <c r="C29" s="63">
        <f>SUM(C12:C28)</f>
        <v>16.509999999999998</v>
      </c>
      <c r="D29" s="64"/>
      <c r="E29" s="64">
        <f>SUM(E12:E28)</f>
        <v>1872952</v>
      </c>
    </row>
    <row r="30" spans="2:5" ht="22.5" customHeight="1">
      <c r="B30" s="110"/>
      <c r="C30" s="110"/>
      <c r="D30" s="110"/>
      <c r="E30" s="110"/>
    </row>
  </sheetData>
  <sheetProtection/>
  <mergeCells count="7">
    <mergeCell ref="A6:E6"/>
    <mergeCell ref="A8:E8"/>
    <mergeCell ref="B30:E30"/>
    <mergeCell ref="B1:E1"/>
    <mergeCell ref="B2:E2"/>
    <mergeCell ref="B3:E3"/>
    <mergeCell ref="B4:E4"/>
  </mergeCells>
  <printOptions/>
  <pageMargins left="0.5" right="0" top="0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4" sqref="B4:E4"/>
    </sheetView>
  </sheetViews>
  <sheetFormatPr defaultColWidth="8.8515625" defaultRowHeight="12.75"/>
  <cols>
    <col min="1" max="1" width="6.7109375" style="1" customWidth="1"/>
    <col min="2" max="2" width="43.57421875" style="2" customWidth="1"/>
    <col min="3" max="3" width="16.57421875" style="2" bestFit="1" customWidth="1"/>
    <col min="4" max="4" width="17.7109375" style="3" customWidth="1"/>
    <col min="5" max="5" width="18.28125" style="3" customWidth="1"/>
    <col min="6" max="6" width="18.8515625" style="3" customWidth="1"/>
    <col min="7" max="7" width="9.8515625" style="3" customWidth="1"/>
    <col min="8" max="8" width="21.8515625" style="5" customWidth="1"/>
    <col min="9" max="9" width="13.57421875" style="6" customWidth="1"/>
    <col min="10" max="10" width="20.140625" style="6" customWidth="1"/>
    <col min="11" max="11" width="15.421875" style="6" customWidth="1"/>
    <col min="12" max="12" width="18.7109375" style="6" customWidth="1"/>
    <col min="13" max="16384" width="8.8515625" style="3" customWidth="1"/>
  </cols>
  <sheetData>
    <row r="1" spans="2:12" ht="22.5" customHeight="1">
      <c r="B1" s="104" t="s">
        <v>159</v>
      </c>
      <c r="C1" s="104"/>
      <c r="D1" s="104"/>
      <c r="E1" s="104"/>
      <c r="G1" s="5"/>
      <c r="H1" s="6"/>
      <c r="L1" s="3"/>
    </row>
    <row r="2" spans="2:12" ht="22.5" customHeight="1">
      <c r="B2" s="104" t="s">
        <v>83</v>
      </c>
      <c r="C2" s="104"/>
      <c r="D2" s="104"/>
      <c r="E2" s="104"/>
      <c r="G2" s="5"/>
      <c r="H2" s="6"/>
      <c r="L2" s="3"/>
    </row>
    <row r="3" spans="2:12" ht="22.5" customHeight="1">
      <c r="B3" s="105" t="s">
        <v>82</v>
      </c>
      <c r="C3" s="105"/>
      <c r="D3" s="105"/>
      <c r="E3" s="105"/>
      <c r="G3" s="5"/>
      <c r="H3" s="6"/>
      <c r="L3" s="3"/>
    </row>
    <row r="4" spans="2:12" ht="22.5" customHeight="1">
      <c r="B4" s="106" t="s">
        <v>156</v>
      </c>
      <c r="C4" s="106"/>
      <c r="D4" s="106"/>
      <c r="E4" s="106"/>
      <c r="G4" s="5"/>
      <c r="H4" s="6"/>
      <c r="L4" s="3"/>
    </row>
    <row r="5" spans="2:5" ht="22.5" customHeight="1">
      <c r="B5" s="1"/>
      <c r="C5" s="1"/>
      <c r="E5" s="4"/>
    </row>
    <row r="6" spans="1:5" ht="38.25" customHeight="1">
      <c r="A6" s="107" t="s">
        <v>28</v>
      </c>
      <c r="B6" s="107"/>
      <c r="C6" s="107"/>
      <c r="D6" s="107"/>
      <c r="E6" s="107"/>
    </row>
    <row r="7" spans="1:5" ht="22.5" customHeight="1">
      <c r="A7" s="8"/>
      <c r="B7" s="8"/>
      <c r="C7" s="8"/>
      <c r="D7" s="7"/>
      <c r="E7" s="7"/>
    </row>
    <row r="8" spans="1:5" ht="22.5" customHeight="1">
      <c r="A8" s="108" t="s">
        <v>1</v>
      </c>
      <c r="B8" s="108"/>
      <c r="C8" s="108"/>
      <c r="D8" s="108"/>
      <c r="E8" s="108"/>
    </row>
    <row r="9" spans="1:12" ht="22.5" customHeight="1">
      <c r="A9" s="52"/>
      <c r="B9" s="53"/>
      <c r="C9" s="53"/>
      <c r="D9" s="36"/>
      <c r="E9" s="40" t="s">
        <v>2</v>
      </c>
      <c r="F9" s="12"/>
      <c r="I9" s="12"/>
      <c r="J9" s="12"/>
      <c r="K9" s="12"/>
      <c r="L9" s="12"/>
    </row>
    <row r="10" spans="1:12" ht="74.25" customHeight="1">
      <c r="A10" s="39"/>
      <c r="B10" s="39" t="s">
        <v>3</v>
      </c>
      <c r="C10" s="39" t="s">
        <v>4</v>
      </c>
      <c r="D10" s="39" t="s">
        <v>5</v>
      </c>
      <c r="E10" s="39" t="s">
        <v>6</v>
      </c>
      <c r="F10" s="12"/>
      <c r="I10" s="12"/>
      <c r="J10" s="12"/>
      <c r="K10" s="12"/>
      <c r="L10" s="12"/>
    </row>
    <row r="11" spans="1:12" s="17" customFormat="1" ht="22.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H11" s="18"/>
      <c r="I11" s="19"/>
      <c r="J11" s="19"/>
      <c r="K11" s="19"/>
      <c r="L11" s="19"/>
    </row>
    <row r="12" spans="1:12" s="17" customFormat="1" ht="22.5" customHeight="1">
      <c r="A12" s="57">
        <v>1</v>
      </c>
      <c r="B12" s="21" t="s">
        <v>7</v>
      </c>
      <c r="C12" s="59">
        <v>1</v>
      </c>
      <c r="D12" s="60">
        <v>180000</v>
      </c>
      <c r="E12" s="60">
        <f>C12*D12</f>
        <v>180000</v>
      </c>
      <c r="H12" s="18"/>
      <c r="I12" s="19"/>
      <c r="J12" s="19"/>
      <c r="K12" s="19"/>
      <c r="L12" s="19"/>
    </row>
    <row r="13" spans="1:12" s="17" customFormat="1" ht="22.5" customHeight="1">
      <c r="A13" s="57">
        <v>2</v>
      </c>
      <c r="B13" s="21" t="s">
        <v>8</v>
      </c>
      <c r="C13" s="59">
        <v>1</v>
      </c>
      <c r="D13" s="60">
        <v>160000</v>
      </c>
      <c r="E13" s="60">
        <f aca="true" t="shared" si="0" ref="E13:E30">C13*D13</f>
        <v>160000</v>
      </c>
      <c r="H13" s="18"/>
      <c r="I13" s="19"/>
      <c r="J13" s="19"/>
      <c r="K13" s="19"/>
      <c r="L13" s="19"/>
    </row>
    <row r="14" spans="1:12" s="17" customFormat="1" ht="22.5" customHeight="1">
      <c r="A14" s="57">
        <v>3</v>
      </c>
      <c r="B14" s="21" t="s">
        <v>9</v>
      </c>
      <c r="C14" s="61">
        <v>0.75</v>
      </c>
      <c r="D14" s="60">
        <v>150000</v>
      </c>
      <c r="E14" s="60">
        <f t="shared" si="0"/>
        <v>112500</v>
      </c>
      <c r="H14" s="18"/>
      <c r="I14" s="19"/>
      <c r="J14" s="19"/>
      <c r="K14" s="19"/>
      <c r="L14" s="19"/>
    </row>
    <row r="15" spans="1:12" s="17" customFormat="1" ht="22.5" customHeight="1">
      <c r="A15" s="57">
        <v>4</v>
      </c>
      <c r="B15" s="21" t="s">
        <v>10</v>
      </c>
      <c r="C15" s="59">
        <v>1</v>
      </c>
      <c r="D15" s="60">
        <v>115200</v>
      </c>
      <c r="E15" s="60">
        <f t="shared" si="0"/>
        <v>115200</v>
      </c>
      <c r="H15" s="18"/>
      <c r="I15" s="19"/>
      <c r="J15" s="19"/>
      <c r="K15" s="19"/>
      <c r="L15" s="19"/>
    </row>
    <row r="16" spans="1:12" s="17" customFormat="1" ht="22.5" customHeight="1">
      <c r="A16" s="57">
        <v>5</v>
      </c>
      <c r="B16" s="21" t="s">
        <v>11</v>
      </c>
      <c r="C16" s="61">
        <f>4*1.17</f>
        <v>4.68</v>
      </c>
      <c r="D16" s="60">
        <v>115200</v>
      </c>
      <c r="E16" s="60">
        <f t="shared" si="0"/>
        <v>539136</v>
      </c>
      <c r="H16" s="18"/>
      <c r="I16" s="19"/>
      <c r="J16" s="19"/>
      <c r="K16" s="19"/>
      <c r="L16" s="19"/>
    </row>
    <row r="17" spans="1:12" s="17" customFormat="1" ht="22.5" customHeight="1">
      <c r="A17" s="57">
        <v>6</v>
      </c>
      <c r="B17" s="21" t="s">
        <v>12</v>
      </c>
      <c r="C17" s="59">
        <v>4</v>
      </c>
      <c r="D17" s="60">
        <v>110000</v>
      </c>
      <c r="E17" s="60">
        <f t="shared" si="0"/>
        <v>440000</v>
      </c>
      <c r="H17" s="18"/>
      <c r="I17" s="19"/>
      <c r="J17" s="19"/>
      <c r="K17" s="19"/>
      <c r="L17" s="19"/>
    </row>
    <row r="18" spans="1:12" s="17" customFormat="1" ht="22.5" customHeight="1">
      <c r="A18" s="57">
        <v>7</v>
      </c>
      <c r="B18" s="58" t="s">
        <v>13</v>
      </c>
      <c r="C18" s="59">
        <v>0.5</v>
      </c>
      <c r="D18" s="60">
        <v>115200</v>
      </c>
      <c r="E18" s="60">
        <f t="shared" si="0"/>
        <v>57600</v>
      </c>
      <c r="H18" s="18"/>
      <c r="I18" s="19"/>
      <c r="J18" s="19"/>
      <c r="K18" s="19"/>
      <c r="L18" s="19"/>
    </row>
    <row r="19" spans="1:12" s="17" customFormat="1" ht="22.5" customHeight="1">
      <c r="A19" s="57">
        <v>8</v>
      </c>
      <c r="B19" s="58" t="s">
        <v>14</v>
      </c>
      <c r="C19" s="59">
        <v>0.5</v>
      </c>
      <c r="D19" s="60">
        <v>115200</v>
      </c>
      <c r="E19" s="60">
        <f t="shared" si="0"/>
        <v>57600</v>
      </c>
      <c r="H19" s="18"/>
      <c r="I19" s="19"/>
      <c r="J19" s="19"/>
      <c r="K19" s="19"/>
      <c r="L19" s="19"/>
    </row>
    <row r="20" spans="1:12" s="17" customFormat="1" ht="22.5" customHeight="1">
      <c r="A20" s="57">
        <v>9</v>
      </c>
      <c r="B20" s="58" t="s">
        <v>15</v>
      </c>
      <c r="C20" s="59">
        <v>1</v>
      </c>
      <c r="D20" s="60">
        <v>115200</v>
      </c>
      <c r="E20" s="60">
        <f t="shared" si="0"/>
        <v>115200</v>
      </c>
      <c r="H20" s="18"/>
      <c r="I20" s="19"/>
      <c r="J20" s="19"/>
      <c r="K20" s="19"/>
      <c r="L20" s="19"/>
    </row>
    <row r="21" spans="1:12" s="17" customFormat="1" ht="22.5" customHeight="1">
      <c r="A21" s="57">
        <v>10</v>
      </c>
      <c r="B21" s="58" t="s">
        <v>16</v>
      </c>
      <c r="C21" s="61">
        <v>0.75</v>
      </c>
      <c r="D21" s="60">
        <v>115200</v>
      </c>
      <c r="E21" s="60">
        <f t="shared" si="0"/>
        <v>86400</v>
      </c>
      <c r="H21" s="18"/>
      <c r="I21" s="19"/>
      <c r="J21" s="19"/>
      <c r="K21" s="19"/>
      <c r="L21" s="19"/>
    </row>
    <row r="22" spans="1:12" s="17" customFormat="1" ht="22.5" customHeight="1">
      <c r="A22" s="57">
        <v>11</v>
      </c>
      <c r="B22" s="58" t="s">
        <v>17</v>
      </c>
      <c r="C22" s="59">
        <v>1</v>
      </c>
      <c r="D22" s="60">
        <v>105000</v>
      </c>
      <c r="E22" s="60">
        <f t="shared" si="0"/>
        <v>105000</v>
      </c>
      <c r="H22" s="18"/>
      <c r="I22" s="19"/>
      <c r="J22" s="19"/>
      <c r="K22" s="19"/>
      <c r="L22" s="19"/>
    </row>
    <row r="23" spans="1:12" s="17" customFormat="1" ht="22.5" customHeight="1">
      <c r="A23" s="57">
        <v>12</v>
      </c>
      <c r="B23" s="58" t="s">
        <v>18</v>
      </c>
      <c r="C23" s="59">
        <v>0.5</v>
      </c>
      <c r="D23" s="60">
        <v>160000</v>
      </c>
      <c r="E23" s="60">
        <f t="shared" si="0"/>
        <v>80000</v>
      </c>
      <c r="H23" s="18"/>
      <c r="I23" s="19"/>
      <c r="J23" s="19"/>
      <c r="K23" s="19"/>
      <c r="L23" s="19"/>
    </row>
    <row r="24" spans="1:12" s="17" customFormat="1" ht="22.5" customHeight="1">
      <c r="A24" s="57">
        <v>13</v>
      </c>
      <c r="B24" s="58" t="s">
        <v>19</v>
      </c>
      <c r="C24" s="59">
        <v>1</v>
      </c>
      <c r="D24" s="60">
        <v>108000</v>
      </c>
      <c r="E24" s="60">
        <f t="shared" si="0"/>
        <v>108000</v>
      </c>
      <c r="H24" s="18"/>
      <c r="I24" s="19"/>
      <c r="J24" s="19"/>
      <c r="K24" s="19"/>
      <c r="L24" s="19"/>
    </row>
    <row r="25" spans="1:12" s="17" customFormat="1" ht="22.5" customHeight="1">
      <c r="A25" s="57">
        <v>14</v>
      </c>
      <c r="B25" s="58" t="s">
        <v>20</v>
      </c>
      <c r="C25" s="59">
        <v>1</v>
      </c>
      <c r="D25" s="60">
        <v>105000</v>
      </c>
      <c r="E25" s="60">
        <f t="shared" si="0"/>
        <v>105000</v>
      </c>
      <c r="H25" s="18"/>
      <c r="I25" s="19"/>
      <c r="J25" s="19"/>
      <c r="K25" s="19"/>
      <c r="L25" s="19"/>
    </row>
    <row r="26" spans="1:12" s="17" customFormat="1" ht="22.5" customHeight="1">
      <c r="A26" s="57">
        <v>15</v>
      </c>
      <c r="B26" s="58" t="s">
        <v>21</v>
      </c>
      <c r="C26" s="59">
        <v>0.5</v>
      </c>
      <c r="D26" s="60">
        <v>105000</v>
      </c>
      <c r="E26" s="60">
        <f t="shared" si="0"/>
        <v>52500</v>
      </c>
      <c r="H26" s="18"/>
      <c r="I26" s="19"/>
      <c r="J26" s="19"/>
      <c r="K26" s="19"/>
      <c r="L26" s="19"/>
    </row>
    <row r="27" spans="1:12" s="17" customFormat="1" ht="22.5" customHeight="1">
      <c r="A27" s="57">
        <v>16</v>
      </c>
      <c r="B27" s="58" t="s">
        <v>22</v>
      </c>
      <c r="C27" s="59">
        <v>1</v>
      </c>
      <c r="D27" s="60">
        <v>105000</v>
      </c>
      <c r="E27" s="60">
        <f t="shared" si="0"/>
        <v>105000</v>
      </c>
      <c r="H27" s="18"/>
      <c r="I27" s="19"/>
      <c r="J27" s="19"/>
      <c r="K27" s="19"/>
      <c r="L27" s="19"/>
    </row>
    <row r="28" spans="1:12" s="17" customFormat="1" ht="22.5" customHeight="1">
      <c r="A28" s="57">
        <v>17</v>
      </c>
      <c r="B28" s="58" t="s">
        <v>23</v>
      </c>
      <c r="C28" s="59">
        <v>1</v>
      </c>
      <c r="D28" s="60">
        <v>105000</v>
      </c>
      <c r="E28" s="60">
        <f t="shared" si="0"/>
        <v>105000</v>
      </c>
      <c r="H28" s="18"/>
      <c r="I28" s="19"/>
      <c r="J28" s="19"/>
      <c r="K28" s="19"/>
      <c r="L28" s="19"/>
    </row>
    <row r="29" spans="1:12" s="17" customFormat="1" ht="22.5" customHeight="1">
      <c r="A29" s="57">
        <v>18</v>
      </c>
      <c r="B29" s="58" t="s">
        <v>24</v>
      </c>
      <c r="C29" s="59">
        <v>0.5</v>
      </c>
      <c r="D29" s="60">
        <v>105000</v>
      </c>
      <c r="E29" s="60">
        <f t="shared" si="0"/>
        <v>52500</v>
      </c>
      <c r="H29" s="18"/>
      <c r="I29" s="19"/>
      <c r="J29" s="19"/>
      <c r="K29" s="19"/>
      <c r="L29" s="19"/>
    </row>
    <row r="30" spans="1:12" s="17" customFormat="1" ht="22.5" customHeight="1">
      <c r="A30" s="57">
        <v>19</v>
      </c>
      <c r="B30" s="58" t="s">
        <v>27</v>
      </c>
      <c r="C30" s="59">
        <v>1</v>
      </c>
      <c r="D30" s="60">
        <v>105000</v>
      </c>
      <c r="E30" s="60">
        <f t="shared" si="0"/>
        <v>105000</v>
      </c>
      <c r="H30" s="18"/>
      <c r="I30" s="19"/>
      <c r="J30" s="19"/>
      <c r="K30" s="19"/>
      <c r="L30" s="19"/>
    </row>
    <row r="31" spans="1:5" ht="22.5" customHeight="1">
      <c r="A31" s="62"/>
      <c r="B31" s="62" t="s">
        <v>25</v>
      </c>
      <c r="C31" s="63">
        <f>SUM(C12:C30)</f>
        <v>22.68</v>
      </c>
      <c r="D31" s="64"/>
      <c r="E31" s="64">
        <f>SUM(E12:E30)</f>
        <v>2681636</v>
      </c>
    </row>
    <row r="32" spans="2:5" ht="22.5" customHeight="1">
      <c r="B32" s="110"/>
      <c r="C32" s="110"/>
      <c r="D32" s="110"/>
      <c r="E32" s="110"/>
    </row>
    <row r="33" ht="22.5" customHeight="1"/>
    <row r="34" ht="22.5" customHeight="1"/>
    <row r="35" ht="22.5" customHeight="1"/>
    <row r="36" ht="22.5" customHeight="1"/>
    <row r="37" ht="22.5" customHeight="1"/>
  </sheetData>
  <sheetProtection/>
  <mergeCells count="7">
    <mergeCell ref="A6:E6"/>
    <mergeCell ref="A8:E8"/>
    <mergeCell ref="B32:E32"/>
    <mergeCell ref="B1:E1"/>
    <mergeCell ref="B2:E2"/>
    <mergeCell ref="B3:E3"/>
    <mergeCell ref="B4:E4"/>
  </mergeCells>
  <printOptions/>
  <pageMargins left="0.5" right="0" top="0" bottom="0" header="0" footer="0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0">
      <selection activeCell="E15" sqref="E15"/>
    </sheetView>
  </sheetViews>
  <sheetFormatPr defaultColWidth="8.8515625" defaultRowHeight="12.75"/>
  <cols>
    <col min="1" max="1" width="6.7109375" style="36" customWidth="1"/>
    <col min="2" max="2" width="39.28125" style="47" customWidth="1"/>
    <col min="3" max="3" width="16.57421875" style="47" bestFit="1" customWidth="1"/>
    <col min="4" max="4" width="18.57421875" style="36" customWidth="1"/>
    <col min="5" max="5" width="20.57421875" style="36" customWidth="1"/>
    <col min="6" max="6" width="18.8515625" style="36" customWidth="1"/>
    <col min="7" max="7" width="9.8515625" style="36" customWidth="1"/>
    <col min="8" max="8" width="21.8515625" style="49" customWidth="1"/>
    <col min="9" max="9" width="13.57421875" style="50" customWidth="1"/>
    <col min="10" max="10" width="20.140625" style="50" customWidth="1"/>
    <col min="11" max="11" width="15.421875" style="50" customWidth="1"/>
    <col min="12" max="12" width="18.7109375" style="50" customWidth="1"/>
    <col min="13" max="16384" width="8.8515625" style="36" customWidth="1"/>
  </cols>
  <sheetData>
    <row r="1" spans="2:12" ht="22.5" customHeight="1">
      <c r="B1" s="104" t="s">
        <v>85</v>
      </c>
      <c r="C1" s="104"/>
      <c r="D1" s="104"/>
      <c r="E1" s="104"/>
      <c r="G1" s="49"/>
      <c r="H1" s="50"/>
      <c r="L1" s="36"/>
    </row>
    <row r="2" spans="2:12" ht="22.5" customHeight="1">
      <c r="B2" s="104" t="s">
        <v>83</v>
      </c>
      <c r="C2" s="104"/>
      <c r="D2" s="104"/>
      <c r="E2" s="104"/>
      <c r="G2" s="49"/>
      <c r="H2" s="50"/>
      <c r="L2" s="36"/>
    </row>
    <row r="3" spans="2:12" ht="22.5" customHeight="1">
      <c r="B3" s="105" t="s">
        <v>82</v>
      </c>
      <c r="C3" s="105"/>
      <c r="D3" s="105"/>
      <c r="E3" s="105"/>
      <c r="G3" s="49"/>
      <c r="H3" s="50"/>
      <c r="L3" s="36"/>
    </row>
    <row r="4" spans="2:12" ht="22.5" customHeight="1">
      <c r="B4" s="106" t="s">
        <v>156</v>
      </c>
      <c r="C4" s="106"/>
      <c r="D4" s="106"/>
      <c r="E4" s="106"/>
      <c r="G4" s="49"/>
      <c r="H4" s="50"/>
      <c r="L4" s="36"/>
    </row>
    <row r="5" spans="2:5" ht="22.5" customHeight="1">
      <c r="B5" s="36"/>
      <c r="C5" s="36"/>
      <c r="E5" s="48"/>
    </row>
    <row r="6" spans="1:5" ht="38.25" customHeight="1">
      <c r="A6" s="108" t="s">
        <v>81</v>
      </c>
      <c r="B6" s="108"/>
      <c r="C6" s="108"/>
      <c r="D6" s="108"/>
      <c r="E6" s="108"/>
    </row>
    <row r="7" spans="1:5" ht="22.5" customHeight="1">
      <c r="A7" s="51"/>
      <c r="B7" s="51"/>
      <c r="C7" s="51"/>
      <c r="D7" s="51"/>
      <c r="E7" s="51"/>
    </row>
    <row r="8" spans="1:5" ht="22.5" customHeight="1">
      <c r="A8" s="108" t="s">
        <v>1</v>
      </c>
      <c r="B8" s="108"/>
      <c r="C8" s="108"/>
      <c r="D8" s="108"/>
      <c r="E8" s="108"/>
    </row>
    <row r="9" spans="1:12" ht="22.5" customHeight="1">
      <c r="A9" s="52"/>
      <c r="B9" s="53"/>
      <c r="C9" s="53"/>
      <c r="E9" s="40" t="s">
        <v>2</v>
      </c>
      <c r="F9" s="54"/>
      <c r="I9" s="54"/>
      <c r="J9" s="54"/>
      <c r="K9" s="54"/>
      <c r="L9" s="54"/>
    </row>
    <row r="10" spans="1:12" ht="74.25" customHeight="1">
      <c r="A10" s="39"/>
      <c r="B10" s="39" t="s">
        <v>3</v>
      </c>
      <c r="C10" s="39" t="s">
        <v>4</v>
      </c>
      <c r="D10" s="39" t="s">
        <v>5</v>
      </c>
      <c r="E10" s="39" t="s">
        <v>6</v>
      </c>
      <c r="F10" s="54"/>
      <c r="I10" s="54"/>
      <c r="J10" s="54"/>
      <c r="K10" s="54"/>
      <c r="L10" s="54"/>
    </row>
    <row r="11" spans="1:12" s="37" customFormat="1" ht="22.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H11" s="55"/>
      <c r="I11" s="56"/>
      <c r="J11" s="56"/>
      <c r="K11" s="56"/>
      <c r="L11" s="56"/>
    </row>
    <row r="12" spans="1:12" s="37" customFormat="1" ht="22.5" customHeight="1">
      <c r="A12" s="57">
        <v>1</v>
      </c>
      <c r="B12" s="21" t="s">
        <v>7</v>
      </c>
      <c r="C12" s="59">
        <v>1</v>
      </c>
      <c r="D12" s="60">
        <v>180000</v>
      </c>
      <c r="E12" s="60">
        <f>C12*D12</f>
        <v>180000</v>
      </c>
      <c r="H12" s="55"/>
      <c r="I12" s="56"/>
      <c r="J12" s="56"/>
      <c r="K12" s="56"/>
      <c r="L12" s="56"/>
    </row>
    <row r="13" spans="1:12" s="37" customFormat="1" ht="30.75" customHeight="1">
      <c r="A13" s="57">
        <v>2</v>
      </c>
      <c r="B13" s="21" t="s">
        <v>8</v>
      </c>
      <c r="C13" s="59">
        <v>1</v>
      </c>
      <c r="D13" s="60">
        <v>160000</v>
      </c>
      <c r="E13" s="60">
        <f aca="true" t="shared" si="0" ref="E13:E30">C13*D13</f>
        <v>160000</v>
      </c>
      <c r="H13" s="55"/>
      <c r="I13" s="56"/>
      <c r="J13" s="56"/>
      <c r="K13" s="56"/>
      <c r="L13" s="56"/>
    </row>
    <row r="14" spans="1:12" s="37" customFormat="1" ht="22.5" customHeight="1">
      <c r="A14" s="57">
        <v>3</v>
      </c>
      <c r="B14" s="21" t="s">
        <v>9</v>
      </c>
      <c r="C14" s="61">
        <v>0.75</v>
      </c>
      <c r="D14" s="60">
        <v>150000</v>
      </c>
      <c r="E14" s="60">
        <f>C14*D14</f>
        <v>112500</v>
      </c>
      <c r="H14" s="55"/>
      <c r="I14" s="56"/>
      <c r="J14" s="56"/>
      <c r="K14" s="56"/>
      <c r="L14" s="56"/>
    </row>
    <row r="15" spans="1:12" s="37" customFormat="1" ht="22.5" customHeight="1">
      <c r="A15" s="57">
        <v>4</v>
      </c>
      <c r="B15" s="21" t="s">
        <v>10</v>
      </c>
      <c r="C15" s="59">
        <v>1</v>
      </c>
      <c r="D15" s="60">
        <v>115200</v>
      </c>
      <c r="E15" s="60">
        <f t="shared" si="0"/>
        <v>115200</v>
      </c>
      <c r="H15" s="55"/>
      <c r="I15" s="56"/>
      <c r="J15" s="56"/>
      <c r="K15" s="56"/>
      <c r="L15" s="56"/>
    </row>
    <row r="16" spans="1:12" s="37" customFormat="1" ht="22.5" customHeight="1">
      <c r="A16" s="57">
        <v>5</v>
      </c>
      <c r="B16" s="21" t="s">
        <v>11</v>
      </c>
      <c r="C16" s="61">
        <f>4*1.17</f>
        <v>4.68</v>
      </c>
      <c r="D16" s="60">
        <v>115200</v>
      </c>
      <c r="E16" s="60">
        <f t="shared" si="0"/>
        <v>539136</v>
      </c>
      <c r="H16" s="55"/>
      <c r="I16" s="56"/>
      <c r="J16" s="56"/>
      <c r="K16" s="56"/>
      <c r="L16" s="56"/>
    </row>
    <row r="17" spans="1:12" s="37" customFormat="1" ht="22.5" customHeight="1">
      <c r="A17" s="57">
        <v>6</v>
      </c>
      <c r="B17" s="21" t="s">
        <v>12</v>
      </c>
      <c r="C17" s="59">
        <v>4</v>
      </c>
      <c r="D17" s="60">
        <v>110000</v>
      </c>
      <c r="E17" s="60">
        <f t="shared" si="0"/>
        <v>440000</v>
      </c>
      <c r="H17" s="55"/>
      <c r="I17" s="56"/>
      <c r="J17" s="56"/>
      <c r="K17" s="56"/>
      <c r="L17" s="56"/>
    </row>
    <row r="18" spans="1:12" s="37" customFormat="1" ht="22.5" customHeight="1">
      <c r="A18" s="57">
        <v>7</v>
      </c>
      <c r="B18" s="21" t="s">
        <v>13</v>
      </c>
      <c r="C18" s="59">
        <v>1</v>
      </c>
      <c r="D18" s="60">
        <v>115200</v>
      </c>
      <c r="E18" s="60">
        <f t="shared" si="0"/>
        <v>115200</v>
      </c>
      <c r="H18" s="55"/>
      <c r="I18" s="56"/>
      <c r="J18" s="56"/>
      <c r="K18" s="56"/>
      <c r="L18" s="56"/>
    </row>
    <row r="19" spans="1:12" s="37" customFormat="1" ht="22.5" customHeight="1">
      <c r="A19" s="57">
        <v>8</v>
      </c>
      <c r="B19" s="58" t="s">
        <v>14</v>
      </c>
      <c r="C19" s="59">
        <v>1</v>
      </c>
      <c r="D19" s="60">
        <v>115200</v>
      </c>
      <c r="E19" s="60">
        <f t="shared" si="0"/>
        <v>115200</v>
      </c>
      <c r="H19" s="55"/>
      <c r="I19" s="56"/>
      <c r="J19" s="56"/>
      <c r="K19" s="56"/>
      <c r="L19" s="56"/>
    </row>
    <row r="20" spans="1:12" s="37" customFormat="1" ht="22.5" customHeight="1">
      <c r="A20" s="57">
        <v>9</v>
      </c>
      <c r="B20" s="58" t="s">
        <v>15</v>
      </c>
      <c r="C20" s="61">
        <v>0.75</v>
      </c>
      <c r="D20" s="60">
        <v>115200</v>
      </c>
      <c r="E20" s="60">
        <f t="shared" si="0"/>
        <v>86400</v>
      </c>
      <c r="H20" s="55"/>
      <c r="I20" s="56"/>
      <c r="J20" s="56"/>
      <c r="K20" s="56"/>
      <c r="L20" s="56"/>
    </row>
    <row r="21" spans="1:12" s="37" customFormat="1" ht="22.5" customHeight="1">
      <c r="A21" s="57">
        <v>10</v>
      </c>
      <c r="B21" s="58" t="s">
        <v>16</v>
      </c>
      <c r="C21" s="61">
        <v>0.75</v>
      </c>
      <c r="D21" s="60">
        <v>115200</v>
      </c>
      <c r="E21" s="60">
        <f t="shared" si="0"/>
        <v>86400</v>
      </c>
      <c r="H21" s="55"/>
      <c r="I21" s="56"/>
      <c r="J21" s="56"/>
      <c r="K21" s="56"/>
      <c r="L21" s="56"/>
    </row>
    <row r="22" spans="1:12" s="37" customFormat="1" ht="22.5" customHeight="1">
      <c r="A22" s="57">
        <v>11</v>
      </c>
      <c r="B22" s="58" t="s">
        <v>17</v>
      </c>
      <c r="C22" s="59">
        <v>1</v>
      </c>
      <c r="D22" s="60">
        <v>105000</v>
      </c>
      <c r="E22" s="60">
        <f t="shared" si="0"/>
        <v>105000</v>
      </c>
      <c r="H22" s="55"/>
      <c r="I22" s="56"/>
      <c r="J22" s="56"/>
      <c r="K22" s="56"/>
      <c r="L22" s="56"/>
    </row>
    <row r="23" spans="1:12" s="37" customFormat="1" ht="22.5" customHeight="1">
      <c r="A23" s="57">
        <v>12</v>
      </c>
      <c r="B23" s="58" t="s">
        <v>18</v>
      </c>
      <c r="C23" s="59">
        <v>0.5</v>
      </c>
      <c r="D23" s="60">
        <v>160000</v>
      </c>
      <c r="E23" s="60">
        <f t="shared" si="0"/>
        <v>80000</v>
      </c>
      <c r="H23" s="55"/>
      <c r="I23" s="56"/>
      <c r="J23" s="56"/>
      <c r="K23" s="56"/>
      <c r="L23" s="56"/>
    </row>
    <row r="24" spans="1:12" s="37" customFormat="1" ht="22.5" customHeight="1">
      <c r="A24" s="57">
        <v>13</v>
      </c>
      <c r="B24" s="58" t="s">
        <v>19</v>
      </c>
      <c r="C24" s="59">
        <v>1</v>
      </c>
      <c r="D24" s="60">
        <v>108000</v>
      </c>
      <c r="E24" s="60">
        <f t="shared" si="0"/>
        <v>108000</v>
      </c>
      <c r="H24" s="55"/>
      <c r="I24" s="56"/>
      <c r="J24" s="56"/>
      <c r="K24" s="56"/>
      <c r="L24" s="56"/>
    </row>
    <row r="25" spans="1:12" s="37" customFormat="1" ht="22.5" customHeight="1">
      <c r="A25" s="57">
        <v>14</v>
      </c>
      <c r="B25" s="58" t="s">
        <v>20</v>
      </c>
      <c r="C25" s="59">
        <v>1</v>
      </c>
      <c r="D25" s="60">
        <v>105000</v>
      </c>
      <c r="E25" s="60">
        <f t="shared" si="0"/>
        <v>105000</v>
      </c>
      <c r="H25" s="55"/>
      <c r="I25" s="56"/>
      <c r="J25" s="56"/>
      <c r="K25" s="56"/>
      <c r="L25" s="56"/>
    </row>
    <row r="26" spans="1:12" s="37" customFormat="1" ht="22.5" customHeight="1">
      <c r="A26" s="57">
        <v>15</v>
      </c>
      <c r="B26" s="58" t="s">
        <v>21</v>
      </c>
      <c r="C26" s="59">
        <v>0.5</v>
      </c>
      <c r="D26" s="60">
        <v>105000</v>
      </c>
      <c r="E26" s="60">
        <f t="shared" si="0"/>
        <v>52500</v>
      </c>
      <c r="H26" s="55"/>
      <c r="I26" s="56"/>
      <c r="J26" s="56"/>
      <c r="K26" s="56"/>
      <c r="L26" s="56"/>
    </row>
    <row r="27" spans="1:12" s="37" customFormat="1" ht="22.5" customHeight="1">
      <c r="A27" s="57">
        <v>16</v>
      </c>
      <c r="B27" s="58" t="s">
        <v>22</v>
      </c>
      <c r="C27" s="59">
        <v>1</v>
      </c>
      <c r="D27" s="60">
        <v>105000</v>
      </c>
      <c r="E27" s="60">
        <f t="shared" si="0"/>
        <v>105000</v>
      </c>
      <c r="H27" s="55"/>
      <c r="I27" s="56"/>
      <c r="J27" s="56"/>
      <c r="K27" s="56"/>
      <c r="L27" s="56"/>
    </row>
    <row r="28" spans="1:12" s="37" customFormat="1" ht="22.5" customHeight="1">
      <c r="A28" s="57">
        <v>17</v>
      </c>
      <c r="B28" s="58" t="s">
        <v>23</v>
      </c>
      <c r="C28" s="59">
        <v>1</v>
      </c>
      <c r="D28" s="60">
        <v>105000</v>
      </c>
      <c r="E28" s="60">
        <f t="shared" si="0"/>
        <v>105000</v>
      </c>
      <c r="H28" s="55"/>
      <c r="I28" s="56"/>
      <c r="J28" s="56"/>
      <c r="K28" s="56"/>
      <c r="L28" s="56"/>
    </row>
    <row r="29" spans="1:12" s="37" customFormat="1" ht="22.5" customHeight="1">
      <c r="A29" s="57">
        <v>18</v>
      </c>
      <c r="B29" s="58" t="s">
        <v>24</v>
      </c>
      <c r="C29" s="59">
        <v>0.5</v>
      </c>
      <c r="D29" s="60">
        <v>105000</v>
      </c>
      <c r="E29" s="60">
        <f t="shared" si="0"/>
        <v>52500</v>
      </c>
      <c r="H29" s="55"/>
      <c r="I29" s="56"/>
      <c r="J29" s="56"/>
      <c r="K29" s="56"/>
      <c r="L29" s="56"/>
    </row>
    <row r="30" spans="1:12" s="37" customFormat="1" ht="22.5" customHeight="1">
      <c r="A30" s="57">
        <v>19</v>
      </c>
      <c r="B30" s="58" t="s">
        <v>27</v>
      </c>
      <c r="C30" s="59">
        <v>1</v>
      </c>
      <c r="D30" s="60">
        <v>105000</v>
      </c>
      <c r="E30" s="60">
        <f t="shared" si="0"/>
        <v>105000</v>
      </c>
      <c r="H30" s="55"/>
      <c r="I30" s="56"/>
      <c r="J30" s="56"/>
      <c r="K30" s="56"/>
      <c r="L30" s="56"/>
    </row>
    <row r="31" spans="1:5" ht="22.5" customHeight="1">
      <c r="A31" s="62"/>
      <c r="B31" s="62" t="s">
        <v>25</v>
      </c>
      <c r="C31" s="63">
        <f>SUM(C12:C30)</f>
        <v>23.43</v>
      </c>
      <c r="D31" s="64"/>
      <c r="E31" s="64">
        <f>SUM(E12:E30)</f>
        <v>2768036</v>
      </c>
    </row>
    <row r="32" spans="2:5" ht="22.5" customHeight="1">
      <c r="B32" s="109"/>
      <c r="C32" s="109"/>
      <c r="D32" s="109"/>
      <c r="E32" s="109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7">
    <mergeCell ref="A6:E6"/>
    <mergeCell ref="A8:E8"/>
    <mergeCell ref="B32:E32"/>
    <mergeCell ref="B1:E1"/>
    <mergeCell ref="B2:E2"/>
    <mergeCell ref="B3:E3"/>
    <mergeCell ref="B4:E4"/>
  </mergeCells>
  <printOptions/>
  <pageMargins left="0.7" right="0.7" top="0.5" bottom="0.5" header="0.3" footer="0.3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0">
      <selection activeCell="C13" sqref="C13"/>
    </sheetView>
  </sheetViews>
  <sheetFormatPr defaultColWidth="8.8515625" defaultRowHeight="12.75"/>
  <cols>
    <col min="1" max="1" width="6.7109375" style="36" customWidth="1"/>
    <col min="2" max="2" width="40.421875" style="47" customWidth="1"/>
    <col min="3" max="3" width="10.7109375" style="47" customWidth="1"/>
    <col min="4" max="4" width="18.57421875" style="36" customWidth="1"/>
    <col min="5" max="5" width="20.57421875" style="36" customWidth="1"/>
    <col min="6" max="6" width="18.8515625" style="36" customWidth="1"/>
    <col min="7" max="7" width="9.8515625" style="36" customWidth="1"/>
    <col min="8" max="8" width="21.8515625" style="49" customWidth="1"/>
    <col min="9" max="9" width="13.57421875" style="50" customWidth="1"/>
    <col min="10" max="10" width="20.140625" style="50" customWidth="1"/>
    <col min="11" max="11" width="15.421875" style="50" customWidth="1"/>
    <col min="12" max="12" width="18.7109375" style="50" customWidth="1"/>
    <col min="13" max="16384" width="8.8515625" style="36" customWidth="1"/>
  </cols>
  <sheetData>
    <row r="1" spans="2:12" ht="22.5" customHeight="1">
      <c r="B1" s="104" t="s">
        <v>86</v>
      </c>
      <c r="C1" s="104"/>
      <c r="D1" s="104"/>
      <c r="E1" s="104"/>
      <c r="G1" s="49"/>
      <c r="H1" s="50"/>
      <c r="L1" s="36"/>
    </row>
    <row r="2" spans="2:12" ht="22.5" customHeight="1">
      <c r="B2" s="104" t="s">
        <v>83</v>
      </c>
      <c r="C2" s="104"/>
      <c r="D2" s="104"/>
      <c r="E2" s="104"/>
      <c r="G2" s="49"/>
      <c r="H2" s="50"/>
      <c r="L2" s="36"/>
    </row>
    <row r="3" spans="2:12" ht="22.5" customHeight="1">
      <c r="B3" s="105" t="s">
        <v>82</v>
      </c>
      <c r="C3" s="105"/>
      <c r="D3" s="105"/>
      <c r="E3" s="105"/>
      <c r="G3" s="49"/>
      <c r="H3" s="50"/>
      <c r="L3" s="36"/>
    </row>
    <row r="4" spans="2:12" ht="22.5" customHeight="1">
      <c r="B4" s="106" t="s">
        <v>156</v>
      </c>
      <c r="C4" s="106"/>
      <c r="D4" s="106"/>
      <c r="E4" s="106"/>
      <c r="G4" s="49"/>
      <c r="H4" s="50"/>
      <c r="L4" s="36"/>
    </row>
    <row r="5" spans="2:5" ht="22.5" customHeight="1">
      <c r="B5" s="36"/>
      <c r="C5" s="36"/>
      <c r="E5" s="48"/>
    </row>
    <row r="6" spans="1:5" ht="38.25" customHeight="1">
      <c r="A6" s="108" t="s">
        <v>80</v>
      </c>
      <c r="B6" s="108"/>
      <c r="C6" s="108"/>
      <c r="D6" s="108"/>
      <c r="E6" s="108"/>
    </row>
    <row r="7" spans="1:5" ht="22.5" customHeight="1">
      <c r="A7" s="51"/>
      <c r="B7" s="51"/>
      <c r="C7" s="51"/>
      <c r="D7" s="51"/>
      <c r="E7" s="51"/>
    </row>
    <row r="8" spans="1:5" ht="22.5" customHeight="1">
      <c r="A8" s="108" t="s">
        <v>1</v>
      </c>
      <c r="B8" s="108"/>
      <c r="C8" s="108"/>
      <c r="D8" s="108"/>
      <c r="E8" s="108"/>
    </row>
    <row r="9" spans="1:12" ht="22.5" customHeight="1">
      <c r="A9" s="52"/>
      <c r="B9" s="53"/>
      <c r="C9" s="53"/>
      <c r="E9" s="40" t="s">
        <v>2</v>
      </c>
      <c r="F9" s="54"/>
      <c r="I9" s="54"/>
      <c r="J9" s="54"/>
      <c r="K9" s="54"/>
      <c r="L9" s="54"/>
    </row>
    <row r="10" spans="1:12" ht="74.25" customHeight="1">
      <c r="A10" s="39"/>
      <c r="B10" s="39" t="s">
        <v>3</v>
      </c>
      <c r="C10" s="39" t="s">
        <v>4</v>
      </c>
      <c r="D10" s="39" t="s">
        <v>5</v>
      </c>
      <c r="E10" s="39" t="s">
        <v>6</v>
      </c>
      <c r="F10" s="54"/>
      <c r="I10" s="54"/>
      <c r="J10" s="54"/>
      <c r="K10" s="54"/>
      <c r="L10" s="54"/>
    </row>
    <row r="11" spans="1:12" s="37" customFormat="1" ht="22.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H11" s="55"/>
      <c r="I11" s="56"/>
      <c r="J11" s="56"/>
      <c r="K11" s="56"/>
      <c r="L11" s="56"/>
    </row>
    <row r="12" spans="1:12" s="37" customFormat="1" ht="22.5" customHeight="1">
      <c r="A12" s="57">
        <v>1</v>
      </c>
      <c r="B12" s="21" t="s">
        <v>7</v>
      </c>
      <c r="C12" s="59">
        <v>1</v>
      </c>
      <c r="D12" s="60">
        <v>160000</v>
      </c>
      <c r="E12" s="60">
        <f>C12*D12</f>
        <v>160000</v>
      </c>
      <c r="H12" s="55"/>
      <c r="I12" s="56"/>
      <c r="J12" s="56"/>
      <c r="K12" s="56"/>
      <c r="L12" s="56"/>
    </row>
    <row r="13" spans="1:12" s="37" customFormat="1" ht="22.5" customHeight="1">
      <c r="A13" s="57">
        <v>2</v>
      </c>
      <c r="B13" s="21" t="s">
        <v>8</v>
      </c>
      <c r="C13" s="59">
        <v>0.5</v>
      </c>
      <c r="D13" s="60">
        <v>160000</v>
      </c>
      <c r="E13" s="60">
        <f aca="true" t="shared" si="0" ref="E13:E30">C13*D13</f>
        <v>80000</v>
      </c>
      <c r="H13" s="55"/>
      <c r="I13" s="56"/>
      <c r="J13" s="56"/>
      <c r="K13" s="56"/>
      <c r="L13" s="56"/>
    </row>
    <row r="14" spans="1:12" s="37" customFormat="1" ht="22.5" customHeight="1">
      <c r="A14" s="57">
        <v>3</v>
      </c>
      <c r="B14" s="21" t="s">
        <v>9</v>
      </c>
      <c r="C14" s="59">
        <v>0.5</v>
      </c>
      <c r="D14" s="60">
        <v>150000</v>
      </c>
      <c r="E14" s="60">
        <f t="shared" si="0"/>
        <v>75000</v>
      </c>
      <c r="H14" s="55"/>
      <c r="I14" s="56"/>
      <c r="J14" s="56"/>
      <c r="K14" s="56"/>
      <c r="L14" s="56"/>
    </row>
    <row r="15" spans="1:12" s="37" customFormat="1" ht="22.5" customHeight="1">
      <c r="A15" s="57">
        <v>4</v>
      </c>
      <c r="B15" s="21" t="s">
        <v>10</v>
      </c>
      <c r="C15" s="61">
        <v>0.75</v>
      </c>
      <c r="D15" s="60">
        <v>115200</v>
      </c>
      <c r="E15" s="60">
        <f t="shared" si="0"/>
        <v>86400</v>
      </c>
      <c r="H15" s="55"/>
      <c r="I15" s="56"/>
      <c r="J15" s="56"/>
      <c r="K15" s="56"/>
      <c r="L15" s="56"/>
    </row>
    <row r="16" spans="1:12" s="37" customFormat="1" ht="22.5" customHeight="1">
      <c r="A16" s="57">
        <v>5</v>
      </c>
      <c r="B16" s="21" t="s">
        <v>11</v>
      </c>
      <c r="C16" s="61">
        <f>3*1.17</f>
        <v>3.51</v>
      </c>
      <c r="D16" s="60">
        <v>115200</v>
      </c>
      <c r="E16" s="60">
        <f t="shared" si="0"/>
        <v>404352</v>
      </c>
      <c r="H16" s="55"/>
      <c r="I16" s="56"/>
      <c r="J16" s="56"/>
      <c r="K16" s="56"/>
      <c r="L16" s="56"/>
    </row>
    <row r="17" spans="1:12" s="37" customFormat="1" ht="22.5" customHeight="1">
      <c r="A17" s="57">
        <v>6</v>
      </c>
      <c r="B17" s="58" t="s">
        <v>12</v>
      </c>
      <c r="C17" s="59">
        <v>3</v>
      </c>
      <c r="D17" s="60">
        <v>110000</v>
      </c>
      <c r="E17" s="60">
        <f t="shared" si="0"/>
        <v>330000</v>
      </c>
      <c r="H17" s="55"/>
      <c r="I17" s="56"/>
      <c r="J17" s="56"/>
      <c r="K17" s="56"/>
      <c r="L17" s="56"/>
    </row>
    <row r="18" spans="1:12" s="37" customFormat="1" ht="22.5" customHeight="1">
      <c r="A18" s="57">
        <v>7</v>
      </c>
      <c r="B18" s="58" t="s">
        <v>13</v>
      </c>
      <c r="C18" s="59">
        <v>0.5</v>
      </c>
      <c r="D18" s="60">
        <v>115200</v>
      </c>
      <c r="E18" s="60">
        <f t="shared" si="0"/>
        <v>57600</v>
      </c>
      <c r="H18" s="55"/>
      <c r="I18" s="56"/>
      <c r="J18" s="56"/>
      <c r="K18" s="56"/>
      <c r="L18" s="56"/>
    </row>
    <row r="19" spans="1:12" s="37" customFormat="1" ht="22.5" customHeight="1">
      <c r="A19" s="57">
        <v>8</v>
      </c>
      <c r="B19" s="58" t="s">
        <v>14</v>
      </c>
      <c r="C19" s="59">
        <v>0.5</v>
      </c>
      <c r="D19" s="60">
        <v>115200</v>
      </c>
      <c r="E19" s="60">
        <f t="shared" si="0"/>
        <v>57600</v>
      </c>
      <c r="H19" s="55"/>
      <c r="I19" s="56"/>
      <c r="J19" s="56"/>
      <c r="K19" s="56"/>
      <c r="L19" s="56"/>
    </row>
    <row r="20" spans="1:12" s="37" customFormat="1" ht="22.5" customHeight="1">
      <c r="A20" s="57">
        <v>9</v>
      </c>
      <c r="B20" s="58" t="s">
        <v>15</v>
      </c>
      <c r="C20" s="61">
        <v>0.75</v>
      </c>
      <c r="D20" s="60">
        <v>115200</v>
      </c>
      <c r="E20" s="60">
        <f t="shared" si="0"/>
        <v>86400</v>
      </c>
      <c r="H20" s="55"/>
      <c r="I20" s="56"/>
      <c r="J20" s="56"/>
      <c r="K20" s="56"/>
      <c r="L20" s="56"/>
    </row>
    <row r="21" spans="1:12" s="37" customFormat="1" ht="22.5" customHeight="1">
      <c r="A21" s="57">
        <v>10</v>
      </c>
      <c r="B21" s="58" t="s">
        <v>16</v>
      </c>
      <c r="C21" s="61">
        <v>0.75</v>
      </c>
      <c r="D21" s="60">
        <v>115200</v>
      </c>
      <c r="E21" s="60">
        <f t="shared" si="0"/>
        <v>86400</v>
      </c>
      <c r="H21" s="55"/>
      <c r="I21" s="56"/>
      <c r="J21" s="56"/>
      <c r="K21" s="56"/>
      <c r="L21" s="56"/>
    </row>
    <row r="22" spans="1:12" s="37" customFormat="1" ht="22.5" customHeight="1">
      <c r="A22" s="57">
        <v>11</v>
      </c>
      <c r="B22" s="58" t="s">
        <v>17</v>
      </c>
      <c r="C22" s="59">
        <v>1</v>
      </c>
      <c r="D22" s="60">
        <v>105000</v>
      </c>
      <c r="E22" s="60">
        <f t="shared" si="0"/>
        <v>105000</v>
      </c>
      <c r="H22" s="55"/>
      <c r="I22" s="56"/>
      <c r="J22" s="56"/>
      <c r="K22" s="56"/>
      <c r="L22" s="56"/>
    </row>
    <row r="23" spans="1:12" s="37" customFormat="1" ht="22.5" customHeight="1">
      <c r="A23" s="57">
        <v>12</v>
      </c>
      <c r="B23" s="58" t="s">
        <v>18</v>
      </c>
      <c r="C23" s="59">
        <v>0.5</v>
      </c>
      <c r="D23" s="60">
        <v>160000</v>
      </c>
      <c r="E23" s="60">
        <f t="shared" si="0"/>
        <v>80000</v>
      </c>
      <c r="H23" s="55"/>
      <c r="I23" s="56"/>
      <c r="J23" s="56"/>
      <c r="K23" s="56"/>
      <c r="L23" s="56"/>
    </row>
    <row r="24" spans="1:12" s="37" customFormat="1" ht="22.5" customHeight="1">
      <c r="A24" s="57">
        <v>13</v>
      </c>
      <c r="B24" s="58" t="s">
        <v>19</v>
      </c>
      <c r="C24" s="59">
        <v>1</v>
      </c>
      <c r="D24" s="60">
        <v>108000</v>
      </c>
      <c r="E24" s="60">
        <f t="shared" si="0"/>
        <v>108000</v>
      </c>
      <c r="H24" s="55"/>
      <c r="I24" s="56"/>
      <c r="J24" s="56"/>
      <c r="K24" s="56"/>
      <c r="L24" s="56"/>
    </row>
    <row r="25" spans="1:12" s="37" customFormat="1" ht="22.5" customHeight="1">
      <c r="A25" s="57">
        <v>14</v>
      </c>
      <c r="B25" s="58" t="s">
        <v>20</v>
      </c>
      <c r="C25" s="59">
        <v>0.5</v>
      </c>
      <c r="D25" s="60">
        <v>105000</v>
      </c>
      <c r="E25" s="60">
        <f t="shared" si="0"/>
        <v>52500</v>
      </c>
      <c r="H25" s="55"/>
      <c r="I25" s="56"/>
      <c r="J25" s="56"/>
      <c r="K25" s="56"/>
      <c r="L25" s="56"/>
    </row>
    <row r="26" spans="1:12" s="37" customFormat="1" ht="22.5" customHeight="1">
      <c r="A26" s="57">
        <v>15</v>
      </c>
      <c r="B26" s="58" t="s">
        <v>21</v>
      </c>
      <c r="C26" s="59">
        <v>0.5</v>
      </c>
      <c r="D26" s="60">
        <v>105000</v>
      </c>
      <c r="E26" s="60">
        <f t="shared" si="0"/>
        <v>52500</v>
      </c>
      <c r="H26" s="55"/>
      <c r="I26" s="56"/>
      <c r="J26" s="56"/>
      <c r="K26" s="56"/>
      <c r="L26" s="56"/>
    </row>
    <row r="27" spans="1:12" s="37" customFormat="1" ht="22.5" customHeight="1">
      <c r="A27" s="57">
        <v>16</v>
      </c>
      <c r="B27" s="58" t="s">
        <v>22</v>
      </c>
      <c r="C27" s="59">
        <v>1</v>
      </c>
      <c r="D27" s="60">
        <v>105000</v>
      </c>
      <c r="E27" s="60">
        <f t="shared" si="0"/>
        <v>105000</v>
      </c>
      <c r="H27" s="55"/>
      <c r="I27" s="56"/>
      <c r="J27" s="56"/>
      <c r="K27" s="56"/>
      <c r="L27" s="56"/>
    </row>
    <row r="28" spans="1:12" s="37" customFormat="1" ht="22.5" customHeight="1">
      <c r="A28" s="57">
        <v>17</v>
      </c>
      <c r="B28" s="58" t="s">
        <v>23</v>
      </c>
      <c r="C28" s="59">
        <v>1</v>
      </c>
      <c r="D28" s="60">
        <v>105000</v>
      </c>
      <c r="E28" s="60">
        <f t="shared" si="0"/>
        <v>105000</v>
      </c>
      <c r="H28" s="55"/>
      <c r="I28" s="56"/>
      <c r="J28" s="56"/>
      <c r="K28" s="56"/>
      <c r="L28" s="56"/>
    </row>
    <row r="29" spans="1:12" s="37" customFormat="1" ht="22.5" customHeight="1">
      <c r="A29" s="57">
        <v>18</v>
      </c>
      <c r="B29" s="58" t="s">
        <v>24</v>
      </c>
      <c r="C29" s="59">
        <v>0.5</v>
      </c>
      <c r="D29" s="60">
        <v>105000</v>
      </c>
      <c r="E29" s="60">
        <f t="shared" si="0"/>
        <v>52500</v>
      </c>
      <c r="H29" s="55"/>
      <c r="I29" s="56"/>
      <c r="J29" s="56"/>
      <c r="K29" s="56"/>
      <c r="L29" s="56"/>
    </row>
    <row r="30" spans="1:12" s="37" customFormat="1" ht="22.5" customHeight="1">
      <c r="A30" s="57">
        <v>19</v>
      </c>
      <c r="B30" s="58" t="s">
        <v>27</v>
      </c>
      <c r="C30" s="59">
        <v>1</v>
      </c>
      <c r="D30" s="60">
        <v>105000</v>
      </c>
      <c r="E30" s="60">
        <f t="shared" si="0"/>
        <v>105000</v>
      </c>
      <c r="H30" s="55"/>
      <c r="I30" s="56"/>
      <c r="J30" s="56"/>
      <c r="K30" s="56"/>
      <c r="L30" s="56"/>
    </row>
    <row r="31" spans="1:5" ht="22.5" customHeight="1">
      <c r="A31" s="62"/>
      <c r="B31" s="62" t="s">
        <v>25</v>
      </c>
      <c r="C31" s="63">
        <f>SUM(C12:C30)</f>
        <v>18.759999999999998</v>
      </c>
      <c r="D31" s="64"/>
      <c r="E31" s="64">
        <f>SUM(E12:E30)</f>
        <v>2189252</v>
      </c>
    </row>
    <row r="32" spans="2:5" ht="22.5" customHeight="1">
      <c r="B32" s="109"/>
      <c r="C32" s="109"/>
      <c r="D32" s="109"/>
      <c r="E32" s="109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7">
    <mergeCell ref="A6:E6"/>
    <mergeCell ref="A8:E8"/>
    <mergeCell ref="B32:E32"/>
    <mergeCell ref="B1:E1"/>
    <mergeCell ref="B2:E2"/>
    <mergeCell ref="B3:E3"/>
    <mergeCell ref="B4:E4"/>
  </mergeCells>
  <printOptions/>
  <pageMargins left="0.45" right="0.2" top="0.25" bottom="0.25" header="0.3" footer="0.3"/>
  <pageSetup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0">
      <selection activeCell="C26" sqref="C26"/>
    </sheetView>
  </sheetViews>
  <sheetFormatPr defaultColWidth="8.8515625" defaultRowHeight="12.75"/>
  <cols>
    <col min="1" max="1" width="6.7109375" style="1" customWidth="1"/>
    <col min="2" max="2" width="39.7109375" style="2" customWidth="1"/>
    <col min="3" max="3" width="15.57421875" style="2" customWidth="1"/>
    <col min="4" max="4" width="16.00390625" style="3" customWidth="1"/>
    <col min="5" max="5" width="18.7109375" style="3" customWidth="1"/>
    <col min="6" max="6" width="18.8515625" style="3" customWidth="1"/>
    <col min="7" max="7" width="9.8515625" style="3" customWidth="1"/>
    <col min="8" max="8" width="21.8515625" style="5" customWidth="1"/>
    <col min="9" max="9" width="13.57421875" style="6" customWidth="1"/>
    <col min="10" max="10" width="20.140625" style="6" customWidth="1"/>
    <col min="11" max="11" width="15.421875" style="6" customWidth="1"/>
    <col min="12" max="12" width="18.7109375" style="6" customWidth="1"/>
    <col min="13" max="16384" width="8.8515625" style="3" customWidth="1"/>
  </cols>
  <sheetData>
    <row r="1" spans="2:12" ht="22.5" customHeight="1">
      <c r="B1" s="104" t="s">
        <v>87</v>
      </c>
      <c r="C1" s="104"/>
      <c r="D1" s="104"/>
      <c r="E1" s="104"/>
      <c r="G1" s="5"/>
      <c r="H1" s="6"/>
      <c r="L1" s="3"/>
    </row>
    <row r="2" spans="2:12" ht="22.5" customHeight="1">
      <c r="B2" s="104" t="s">
        <v>83</v>
      </c>
      <c r="C2" s="104"/>
      <c r="D2" s="104"/>
      <c r="E2" s="104"/>
      <c r="G2" s="5"/>
      <c r="H2" s="6"/>
      <c r="L2" s="3"/>
    </row>
    <row r="3" spans="2:12" ht="22.5" customHeight="1">
      <c r="B3" s="105" t="s">
        <v>82</v>
      </c>
      <c r="C3" s="105"/>
      <c r="D3" s="105"/>
      <c r="E3" s="105"/>
      <c r="G3" s="5"/>
      <c r="H3" s="6"/>
      <c r="L3" s="3"/>
    </row>
    <row r="4" spans="2:12" ht="22.5" customHeight="1">
      <c r="B4" s="106" t="s">
        <v>156</v>
      </c>
      <c r="C4" s="106"/>
      <c r="D4" s="106"/>
      <c r="E4" s="106"/>
      <c r="G4" s="5"/>
      <c r="H4" s="6"/>
      <c r="L4" s="3"/>
    </row>
    <row r="5" spans="2:5" ht="22.5" customHeight="1">
      <c r="B5" s="1"/>
      <c r="C5" s="1"/>
      <c r="E5" s="4"/>
    </row>
    <row r="6" spans="1:5" ht="38.25" customHeight="1">
      <c r="A6" s="107" t="s">
        <v>29</v>
      </c>
      <c r="B6" s="107"/>
      <c r="C6" s="107"/>
      <c r="D6" s="107"/>
      <c r="E6" s="107"/>
    </row>
    <row r="7" spans="1:5" ht="22.5" customHeight="1">
      <c r="A7" s="8"/>
      <c r="B7" s="8"/>
      <c r="C7" s="8"/>
      <c r="D7" s="7"/>
      <c r="E7" s="7"/>
    </row>
    <row r="8" spans="1:5" ht="22.5" customHeight="1">
      <c r="A8" s="107" t="s">
        <v>1</v>
      </c>
      <c r="B8" s="107"/>
      <c r="C8" s="107"/>
      <c r="D8" s="107"/>
      <c r="E8" s="107"/>
    </row>
    <row r="9" spans="1:12" ht="22.5" customHeight="1">
      <c r="A9" s="9"/>
      <c r="B9" s="10"/>
      <c r="C9" s="10"/>
      <c r="E9" s="11" t="s">
        <v>2</v>
      </c>
      <c r="F9" s="12"/>
      <c r="I9" s="12"/>
      <c r="J9" s="12"/>
      <c r="K9" s="12"/>
      <c r="L9" s="12"/>
    </row>
    <row r="10" spans="1:12" ht="74.25" customHeight="1">
      <c r="A10" s="13"/>
      <c r="B10" s="13" t="s">
        <v>3</v>
      </c>
      <c r="C10" s="13" t="s">
        <v>4</v>
      </c>
      <c r="D10" s="14" t="s">
        <v>5</v>
      </c>
      <c r="E10" s="14" t="s">
        <v>6</v>
      </c>
      <c r="F10" s="12"/>
      <c r="I10" s="12"/>
      <c r="J10" s="12"/>
      <c r="K10" s="12"/>
      <c r="L10" s="12"/>
    </row>
    <row r="11" spans="1:12" s="17" customFormat="1" ht="22.5" customHeight="1">
      <c r="A11" s="15">
        <v>1</v>
      </c>
      <c r="B11" s="15">
        <v>2</v>
      </c>
      <c r="C11" s="15">
        <v>3</v>
      </c>
      <c r="D11" s="16">
        <v>4</v>
      </c>
      <c r="E11" s="16">
        <v>5</v>
      </c>
      <c r="H11" s="18"/>
      <c r="I11" s="19"/>
      <c r="J11" s="19"/>
      <c r="K11" s="19"/>
      <c r="L11" s="19"/>
    </row>
    <row r="12" spans="1:12" s="17" customFormat="1" ht="22.5" customHeight="1">
      <c r="A12" s="20">
        <v>1</v>
      </c>
      <c r="B12" s="21" t="s">
        <v>7</v>
      </c>
      <c r="C12" s="22">
        <v>1</v>
      </c>
      <c r="D12" s="23">
        <v>160000</v>
      </c>
      <c r="E12" s="23">
        <f>C12*D12</f>
        <v>160000</v>
      </c>
      <c r="H12" s="18"/>
      <c r="I12" s="19"/>
      <c r="J12" s="19"/>
      <c r="K12" s="19"/>
      <c r="L12" s="19"/>
    </row>
    <row r="13" spans="1:12" s="17" customFormat="1" ht="33" customHeight="1">
      <c r="A13" s="20">
        <v>2</v>
      </c>
      <c r="B13" s="21" t="s">
        <v>8</v>
      </c>
      <c r="C13" s="22">
        <v>0.5</v>
      </c>
      <c r="D13" s="23">
        <v>160000</v>
      </c>
      <c r="E13" s="23">
        <f aca="true" t="shared" si="0" ref="E13:E30">C13*D13</f>
        <v>80000</v>
      </c>
      <c r="H13" s="18"/>
      <c r="I13" s="19"/>
      <c r="J13" s="19"/>
      <c r="K13" s="19"/>
      <c r="L13" s="19"/>
    </row>
    <row r="14" spans="1:12" s="17" customFormat="1" ht="22.5" customHeight="1">
      <c r="A14" s="20">
        <v>3</v>
      </c>
      <c r="B14" s="21" t="s">
        <v>9</v>
      </c>
      <c r="C14" s="22">
        <v>0.5</v>
      </c>
      <c r="D14" s="23">
        <v>150000</v>
      </c>
      <c r="E14" s="23">
        <f t="shared" si="0"/>
        <v>75000</v>
      </c>
      <c r="H14" s="18"/>
      <c r="I14" s="19"/>
      <c r="J14" s="19"/>
      <c r="K14" s="19"/>
      <c r="L14" s="19"/>
    </row>
    <row r="15" spans="1:12" s="17" customFormat="1" ht="22.5" customHeight="1">
      <c r="A15" s="20">
        <v>4</v>
      </c>
      <c r="B15" s="21" t="s">
        <v>10</v>
      </c>
      <c r="C15" s="24">
        <v>0.75</v>
      </c>
      <c r="D15" s="23">
        <v>115200</v>
      </c>
      <c r="E15" s="23">
        <f t="shared" si="0"/>
        <v>86400</v>
      </c>
      <c r="H15" s="18"/>
      <c r="I15" s="19"/>
      <c r="J15" s="19"/>
      <c r="K15" s="19"/>
      <c r="L15" s="19"/>
    </row>
    <row r="16" spans="1:12" s="17" customFormat="1" ht="22.5" customHeight="1">
      <c r="A16" s="20">
        <v>5</v>
      </c>
      <c r="B16" s="21" t="s">
        <v>11</v>
      </c>
      <c r="C16" s="24">
        <f>3*1.17</f>
        <v>3.51</v>
      </c>
      <c r="D16" s="23">
        <v>115200</v>
      </c>
      <c r="E16" s="23">
        <f t="shared" si="0"/>
        <v>404352</v>
      </c>
      <c r="H16" s="18"/>
      <c r="I16" s="19"/>
      <c r="J16" s="19"/>
      <c r="K16" s="19"/>
      <c r="L16" s="19"/>
    </row>
    <row r="17" spans="1:12" s="17" customFormat="1" ht="22.5" customHeight="1">
      <c r="A17" s="20">
        <v>6</v>
      </c>
      <c r="B17" s="21" t="s">
        <v>12</v>
      </c>
      <c r="C17" s="22">
        <v>3</v>
      </c>
      <c r="D17" s="23">
        <v>110000</v>
      </c>
      <c r="E17" s="23">
        <f t="shared" si="0"/>
        <v>330000</v>
      </c>
      <c r="H17" s="18"/>
      <c r="I17" s="19"/>
      <c r="J17" s="19"/>
      <c r="K17" s="19"/>
      <c r="L17" s="19"/>
    </row>
    <row r="18" spans="1:12" s="17" customFormat="1" ht="22.5" customHeight="1">
      <c r="A18" s="20">
        <v>7</v>
      </c>
      <c r="B18" s="21" t="s">
        <v>13</v>
      </c>
      <c r="C18" s="22">
        <v>0.5</v>
      </c>
      <c r="D18" s="23">
        <v>115200</v>
      </c>
      <c r="E18" s="23">
        <f t="shared" si="0"/>
        <v>57600</v>
      </c>
      <c r="H18" s="18"/>
      <c r="I18" s="19"/>
      <c r="J18" s="19"/>
      <c r="K18" s="19"/>
      <c r="L18" s="19"/>
    </row>
    <row r="19" spans="1:12" s="17" customFormat="1" ht="22.5" customHeight="1">
      <c r="A19" s="20">
        <v>8</v>
      </c>
      <c r="B19" s="21" t="s">
        <v>14</v>
      </c>
      <c r="C19" s="22">
        <v>0.5</v>
      </c>
      <c r="D19" s="23">
        <v>115200</v>
      </c>
      <c r="E19" s="23">
        <f t="shared" si="0"/>
        <v>57600</v>
      </c>
      <c r="H19" s="18"/>
      <c r="I19" s="19"/>
      <c r="J19" s="19"/>
      <c r="K19" s="19"/>
      <c r="L19" s="19"/>
    </row>
    <row r="20" spans="1:12" s="17" customFormat="1" ht="22.5" customHeight="1">
      <c r="A20" s="20">
        <v>9</v>
      </c>
      <c r="B20" s="21" t="s">
        <v>15</v>
      </c>
      <c r="C20" s="24">
        <v>0.75</v>
      </c>
      <c r="D20" s="23">
        <v>115200</v>
      </c>
      <c r="E20" s="23">
        <f t="shared" si="0"/>
        <v>86400</v>
      </c>
      <c r="H20" s="18"/>
      <c r="I20" s="19"/>
      <c r="J20" s="19"/>
      <c r="K20" s="19"/>
      <c r="L20" s="19"/>
    </row>
    <row r="21" spans="1:12" s="17" customFormat="1" ht="22.5" customHeight="1">
      <c r="A21" s="20">
        <v>10</v>
      </c>
      <c r="B21" s="21" t="s">
        <v>16</v>
      </c>
      <c r="C21" s="24">
        <v>0.75</v>
      </c>
      <c r="D21" s="23">
        <v>115200</v>
      </c>
      <c r="E21" s="23">
        <f t="shared" si="0"/>
        <v>86400</v>
      </c>
      <c r="H21" s="18"/>
      <c r="I21" s="19"/>
      <c r="J21" s="19"/>
      <c r="K21" s="19"/>
      <c r="L21" s="19"/>
    </row>
    <row r="22" spans="1:12" s="17" customFormat="1" ht="22.5" customHeight="1">
      <c r="A22" s="20">
        <v>11</v>
      </c>
      <c r="B22" s="21" t="s">
        <v>17</v>
      </c>
      <c r="C22" s="22">
        <v>1</v>
      </c>
      <c r="D22" s="23">
        <v>105000</v>
      </c>
      <c r="E22" s="23">
        <f t="shared" si="0"/>
        <v>105000</v>
      </c>
      <c r="H22" s="18"/>
      <c r="I22" s="19"/>
      <c r="J22" s="19"/>
      <c r="K22" s="19"/>
      <c r="L22" s="19"/>
    </row>
    <row r="23" spans="1:12" s="17" customFormat="1" ht="22.5" customHeight="1">
      <c r="A23" s="20">
        <v>12</v>
      </c>
      <c r="B23" s="21" t="s">
        <v>18</v>
      </c>
      <c r="C23" s="22">
        <v>0.5</v>
      </c>
      <c r="D23" s="23">
        <v>160000</v>
      </c>
      <c r="E23" s="23">
        <f t="shared" si="0"/>
        <v>80000</v>
      </c>
      <c r="H23" s="18"/>
      <c r="I23" s="19"/>
      <c r="J23" s="19"/>
      <c r="K23" s="19"/>
      <c r="L23" s="19"/>
    </row>
    <row r="24" spans="1:12" s="17" customFormat="1" ht="22.5" customHeight="1">
      <c r="A24" s="20">
        <v>13</v>
      </c>
      <c r="B24" s="21" t="s">
        <v>19</v>
      </c>
      <c r="C24" s="22">
        <v>1</v>
      </c>
      <c r="D24" s="23">
        <v>108000</v>
      </c>
      <c r="E24" s="23">
        <f t="shared" si="0"/>
        <v>108000</v>
      </c>
      <c r="H24" s="18"/>
      <c r="I24" s="19"/>
      <c r="J24" s="19"/>
      <c r="K24" s="19"/>
      <c r="L24" s="19"/>
    </row>
    <row r="25" spans="1:12" s="17" customFormat="1" ht="22.5" customHeight="1">
      <c r="A25" s="20">
        <v>14</v>
      </c>
      <c r="B25" s="21" t="s">
        <v>20</v>
      </c>
      <c r="C25" s="22">
        <v>0.5</v>
      </c>
      <c r="D25" s="23">
        <v>105000</v>
      </c>
      <c r="E25" s="23">
        <f t="shared" si="0"/>
        <v>52500</v>
      </c>
      <c r="H25" s="18"/>
      <c r="I25" s="19"/>
      <c r="J25" s="19"/>
      <c r="K25" s="19"/>
      <c r="L25" s="19"/>
    </row>
    <row r="26" spans="1:12" s="17" customFormat="1" ht="22.5" customHeight="1">
      <c r="A26" s="20">
        <v>15</v>
      </c>
      <c r="B26" s="21" t="s">
        <v>21</v>
      </c>
      <c r="C26" s="22">
        <v>0.5</v>
      </c>
      <c r="D26" s="23">
        <v>105000</v>
      </c>
      <c r="E26" s="23">
        <f t="shared" si="0"/>
        <v>52500</v>
      </c>
      <c r="H26" s="18"/>
      <c r="I26" s="19"/>
      <c r="J26" s="19"/>
      <c r="K26" s="19"/>
      <c r="L26" s="19"/>
    </row>
    <row r="27" spans="1:12" s="17" customFormat="1" ht="22.5" customHeight="1">
      <c r="A27" s="20">
        <v>16</v>
      </c>
      <c r="B27" s="21" t="s">
        <v>22</v>
      </c>
      <c r="C27" s="22">
        <v>1</v>
      </c>
      <c r="D27" s="23">
        <v>105000</v>
      </c>
      <c r="E27" s="23">
        <f t="shared" si="0"/>
        <v>105000</v>
      </c>
      <c r="H27" s="18"/>
      <c r="I27" s="19"/>
      <c r="J27" s="19"/>
      <c r="K27" s="19"/>
      <c r="L27" s="19"/>
    </row>
    <row r="28" spans="1:12" s="17" customFormat="1" ht="22.5" customHeight="1">
      <c r="A28" s="20">
        <v>17</v>
      </c>
      <c r="B28" s="21" t="s">
        <v>23</v>
      </c>
      <c r="C28" s="22">
        <v>1</v>
      </c>
      <c r="D28" s="23">
        <v>105000</v>
      </c>
      <c r="E28" s="23">
        <f t="shared" si="0"/>
        <v>105000</v>
      </c>
      <c r="H28" s="18"/>
      <c r="I28" s="19"/>
      <c r="J28" s="19"/>
      <c r="K28" s="19"/>
      <c r="L28" s="19"/>
    </row>
    <row r="29" spans="1:12" s="17" customFormat="1" ht="22.5" customHeight="1">
      <c r="A29" s="20">
        <v>18</v>
      </c>
      <c r="B29" s="21" t="s">
        <v>24</v>
      </c>
      <c r="C29" s="22">
        <v>0.5</v>
      </c>
      <c r="D29" s="60">
        <v>105000</v>
      </c>
      <c r="E29" s="23">
        <f t="shared" si="0"/>
        <v>52500</v>
      </c>
      <c r="H29" s="18"/>
      <c r="I29" s="19"/>
      <c r="J29" s="19"/>
      <c r="K29" s="19"/>
      <c r="L29" s="19"/>
    </row>
    <row r="30" spans="1:12" s="17" customFormat="1" ht="22.5" customHeight="1">
      <c r="A30" s="20">
        <v>19</v>
      </c>
      <c r="B30" s="21" t="s">
        <v>27</v>
      </c>
      <c r="C30" s="22">
        <v>1</v>
      </c>
      <c r="D30" s="23">
        <v>105000</v>
      </c>
      <c r="E30" s="23">
        <f t="shared" si="0"/>
        <v>105000</v>
      </c>
      <c r="H30" s="18"/>
      <c r="I30" s="19"/>
      <c r="J30" s="19"/>
      <c r="K30" s="19"/>
      <c r="L30" s="19"/>
    </row>
    <row r="31" spans="1:5" ht="22.5" customHeight="1">
      <c r="A31" s="25"/>
      <c r="B31" s="25" t="s">
        <v>25</v>
      </c>
      <c r="C31" s="26">
        <f>SUM(C12:C30)</f>
        <v>18.759999999999998</v>
      </c>
      <c r="D31" s="27"/>
      <c r="E31" s="27">
        <f>SUM(E12:E30)</f>
        <v>2189252</v>
      </c>
    </row>
    <row r="32" spans="2:5" ht="22.5" customHeight="1">
      <c r="B32" s="110"/>
      <c r="C32" s="110"/>
      <c r="D32" s="110"/>
      <c r="E32" s="110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7">
    <mergeCell ref="A6:E6"/>
    <mergeCell ref="A8:E8"/>
    <mergeCell ref="B32:E32"/>
    <mergeCell ref="B1:E1"/>
    <mergeCell ref="B2:E2"/>
    <mergeCell ref="B3:E3"/>
    <mergeCell ref="B4:E4"/>
  </mergeCells>
  <printOptions/>
  <pageMargins left="0.45" right="0.45" top="0.25" bottom="0.25" header="0.05" footer="0.3"/>
  <pageSetup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0">
      <selection activeCell="A7" sqref="A7"/>
    </sheetView>
  </sheetViews>
  <sheetFormatPr defaultColWidth="8.8515625" defaultRowHeight="12.75"/>
  <cols>
    <col min="1" max="1" width="6.7109375" style="1" customWidth="1"/>
    <col min="2" max="2" width="43.00390625" style="2" customWidth="1"/>
    <col min="3" max="3" width="12.00390625" style="2" customWidth="1"/>
    <col min="4" max="4" width="18.57421875" style="3" customWidth="1"/>
    <col min="5" max="5" width="20.57421875" style="3" customWidth="1"/>
    <col min="6" max="6" width="18.8515625" style="3" customWidth="1"/>
    <col min="7" max="7" width="9.8515625" style="3" customWidth="1"/>
    <col min="8" max="8" width="21.8515625" style="5" customWidth="1"/>
    <col min="9" max="9" width="13.57421875" style="6" customWidth="1"/>
    <col min="10" max="10" width="20.140625" style="6" customWidth="1"/>
    <col min="11" max="11" width="15.421875" style="6" customWidth="1"/>
    <col min="12" max="12" width="18.7109375" style="6" customWidth="1"/>
    <col min="13" max="16384" width="8.8515625" style="3" customWidth="1"/>
  </cols>
  <sheetData>
    <row r="1" spans="2:12" ht="22.5" customHeight="1">
      <c r="B1" s="104" t="s">
        <v>88</v>
      </c>
      <c r="C1" s="104"/>
      <c r="D1" s="104"/>
      <c r="E1" s="104"/>
      <c r="G1" s="5"/>
      <c r="H1" s="6"/>
      <c r="L1" s="3"/>
    </row>
    <row r="2" spans="2:12" ht="22.5" customHeight="1">
      <c r="B2" s="104" t="s">
        <v>83</v>
      </c>
      <c r="C2" s="104"/>
      <c r="D2" s="104"/>
      <c r="E2" s="104"/>
      <c r="G2" s="5"/>
      <c r="H2" s="6"/>
      <c r="L2" s="3"/>
    </row>
    <row r="3" spans="2:12" ht="22.5" customHeight="1">
      <c r="B3" s="105" t="s">
        <v>82</v>
      </c>
      <c r="C3" s="105"/>
      <c r="D3" s="105"/>
      <c r="E3" s="105"/>
      <c r="G3" s="5"/>
      <c r="H3" s="6"/>
      <c r="L3" s="3"/>
    </row>
    <row r="4" spans="2:12" ht="22.5" customHeight="1">
      <c r="B4" s="106" t="s">
        <v>156</v>
      </c>
      <c r="C4" s="106"/>
      <c r="D4" s="106"/>
      <c r="E4" s="106"/>
      <c r="G4" s="5"/>
      <c r="H4" s="6"/>
      <c r="L4" s="3"/>
    </row>
    <row r="5" spans="2:5" ht="22.5" customHeight="1">
      <c r="B5" s="1"/>
      <c r="C5" s="1"/>
      <c r="E5" s="4"/>
    </row>
    <row r="6" spans="1:5" ht="54" customHeight="1">
      <c r="A6" s="107" t="s">
        <v>161</v>
      </c>
      <c r="B6" s="107"/>
      <c r="C6" s="107"/>
      <c r="D6" s="107"/>
      <c r="E6" s="107"/>
    </row>
    <row r="7" spans="1:5" ht="22.5" customHeight="1">
      <c r="A7" s="8"/>
      <c r="B7" s="8"/>
      <c r="C7" s="8"/>
      <c r="D7" s="7"/>
      <c r="E7" s="7"/>
    </row>
    <row r="8" spans="1:5" ht="22.5" customHeight="1">
      <c r="A8" s="107" t="s">
        <v>1</v>
      </c>
      <c r="B8" s="107"/>
      <c r="C8" s="107"/>
      <c r="D8" s="107"/>
      <c r="E8" s="107"/>
    </row>
    <row r="9" spans="1:12" ht="22.5" customHeight="1">
      <c r="A9" s="9"/>
      <c r="B9" s="10"/>
      <c r="C9" s="10"/>
      <c r="E9" s="11" t="s">
        <v>2</v>
      </c>
      <c r="F9" s="12"/>
      <c r="I9" s="12"/>
      <c r="J9" s="12"/>
      <c r="K9" s="12"/>
      <c r="L9" s="12"/>
    </row>
    <row r="10" spans="1:12" ht="74.25" customHeight="1">
      <c r="A10" s="13"/>
      <c r="B10" s="13" t="s">
        <v>3</v>
      </c>
      <c r="C10" s="13" t="s">
        <v>4</v>
      </c>
      <c r="D10" s="14" t="s">
        <v>5</v>
      </c>
      <c r="E10" s="14" t="s">
        <v>6</v>
      </c>
      <c r="F10" s="12"/>
      <c r="I10" s="12"/>
      <c r="J10" s="12"/>
      <c r="K10" s="12"/>
      <c r="L10" s="12"/>
    </row>
    <row r="11" spans="1:12" s="17" customFormat="1" ht="22.5" customHeight="1">
      <c r="A11" s="15">
        <v>1</v>
      </c>
      <c r="B11" s="15">
        <v>2</v>
      </c>
      <c r="C11" s="15">
        <v>3</v>
      </c>
      <c r="D11" s="16">
        <v>4</v>
      </c>
      <c r="E11" s="16">
        <v>5</v>
      </c>
      <c r="H11" s="18"/>
      <c r="I11" s="19"/>
      <c r="J11" s="19"/>
      <c r="K11" s="19"/>
      <c r="L11" s="19"/>
    </row>
    <row r="12" spans="1:12" s="17" customFormat="1" ht="22.5" customHeight="1">
      <c r="A12" s="20">
        <v>1</v>
      </c>
      <c r="B12" s="21" t="s">
        <v>7</v>
      </c>
      <c r="C12" s="22">
        <v>1</v>
      </c>
      <c r="D12" s="23">
        <v>160000</v>
      </c>
      <c r="E12" s="23">
        <f>C12*D12</f>
        <v>160000</v>
      </c>
      <c r="H12" s="18"/>
      <c r="I12" s="19"/>
      <c r="J12" s="19"/>
      <c r="K12" s="19"/>
      <c r="L12" s="19"/>
    </row>
    <row r="13" spans="1:12" s="17" customFormat="1" ht="22.5" customHeight="1">
      <c r="A13" s="20">
        <v>2</v>
      </c>
      <c r="B13" s="21" t="s">
        <v>8</v>
      </c>
      <c r="C13" s="24">
        <v>0.25</v>
      </c>
      <c r="D13" s="23">
        <v>160000</v>
      </c>
      <c r="E13" s="23">
        <f aca="true" t="shared" si="0" ref="E13:E30">C13*D13</f>
        <v>40000</v>
      </c>
      <c r="H13" s="18"/>
      <c r="I13" s="19"/>
      <c r="J13" s="19"/>
      <c r="K13" s="19"/>
      <c r="L13" s="19"/>
    </row>
    <row r="14" spans="1:12" s="17" customFormat="1" ht="22.5" customHeight="1">
      <c r="A14" s="20">
        <v>3</v>
      </c>
      <c r="B14" s="21" t="s">
        <v>9</v>
      </c>
      <c r="C14" s="22">
        <v>0.5</v>
      </c>
      <c r="D14" s="23">
        <v>150000</v>
      </c>
      <c r="E14" s="23">
        <f t="shared" si="0"/>
        <v>75000</v>
      </c>
      <c r="H14" s="18"/>
      <c r="I14" s="19"/>
      <c r="J14" s="19"/>
      <c r="K14" s="19"/>
      <c r="L14" s="19"/>
    </row>
    <row r="15" spans="1:12" s="17" customFormat="1" ht="22.5" customHeight="1">
      <c r="A15" s="20">
        <v>4</v>
      </c>
      <c r="B15" s="21" t="s">
        <v>10</v>
      </c>
      <c r="C15" s="22">
        <v>0.5</v>
      </c>
      <c r="D15" s="23">
        <v>115200</v>
      </c>
      <c r="E15" s="23">
        <f t="shared" si="0"/>
        <v>57600</v>
      </c>
      <c r="H15" s="18"/>
      <c r="I15" s="19"/>
      <c r="J15" s="19"/>
      <c r="K15" s="19"/>
      <c r="L15" s="19"/>
    </row>
    <row r="16" spans="1:12" s="17" customFormat="1" ht="22.5" customHeight="1">
      <c r="A16" s="20">
        <v>5</v>
      </c>
      <c r="B16" s="21" t="s">
        <v>11</v>
      </c>
      <c r="C16" s="24">
        <f>2*1.17</f>
        <v>2.34</v>
      </c>
      <c r="D16" s="23">
        <v>115200</v>
      </c>
      <c r="E16" s="23">
        <f t="shared" si="0"/>
        <v>269568</v>
      </c>
      <c r="H16" s="18"/>
      <c r="I16" s="19"/>
      <c r="J16" s="19"/>
      <c r="K16" s="19"/>
      <c r="L16" s="19"/>
    </row>
    <row r="17" spans="1:12" s="17" customFormat="1" ht="22.5" customHeight="1">
      <c r="A17" s="20">
        <v>6</v>
      </c>
      <c r="B17" s="21" t="s">
        <v>12</v>
      </c>
      <c r="C17" s="22">
        <v>2</v>
      </c>
      <c r="D17" s="23">
        <v>110000</v>
      </c>
      <c r="E17" s="23">
        <f t="shared" si="0"/>
        <v>220000</v>
      </c>
      <c r="H17" s="18"/>
      <c r="I17" s="19"/>
      <c r="J17" s="19"/>
      <c r="K17" s="19"/>
      <c r="L17" s="19"/>
    </row>
    <row r="18" spans="1:12" s="17" customFormat="1" ht="22.5" customHeight="1">
      <c r="A18" s="20">
        <v>7</v>
      </c>
      <c r="B18" s="21" t="s">
        <v>13</v>
      </c>
      <c r="C18" s="22">
        <v>0.5</v>
      </c>
      <c r="D18" s="23">
        <v>115200</v>
      </c>
      <c r="E18" s="23">
        <f t="shared" si="0"/>
        <v>57600</v>
      </c>
      <c r="H18" s="18"/>
      <c r="I18" s="19"/>
      <c r="J18" s="19"/>
      <c r="K18" s="19"/>
      <c r="L18" s="19"/>
    </row>
    <row r="19" spans="1:12" s="17" customFormat="1" ht="22.5" customHeight="1">
      <c r="A19" s="20">
        <v>8</v>
      </c>
      <c r="B19" s="21" t="s">
        <v>14</v>
      </c>
      <c r="C19" s="22">
        <v>0.5</v>
      </c>
      <c r="D19" s="23">
        <v>115200</v>
      </c>
      <c r="E19" s="23">
        <f t="shared" si="0"/>
        <v>57600</v>
      </c>
      <c r="H19" s="18"/>
      <c r="I19" s="19"/>
      <c r="J19" s="19"/>
      <c r="K19" s="19"/>
      <c r="L19" s="19"/>
    </row>
    <row r="20" spans="1:12" s="17" customFormat="1" ht="22.5" customHeight="1">
      <c r="A20" s="20">
        <v>9</v>
      </c>
      <c r="B20" s="21" t="s">
        <v>15</v>
      </c>
      <c r="C20" s="22">
        <v>0.5</v>
      </c>
      <c r="D20" s="23">
        <v>115200</v>
      </c>
      <c r="E20" s="23">
        <f t="shared" si="0"/>
        <v>57600</v>
      </c>
      <c r="H20" s="18"/>
      <c r="I20" s="19"/>
      <c r="J20" s="19"/>
      <c r="K20" s="19"/>
      <c r="L20" s="19"/>
    </row>
    <row r="21" spans="1:12" s="17" customFormat="1" ht="22.5" customHeight="1">
      <c r="A21" s="20">
        <v>10</v>
      </c>
      <c r="B21" s="21" t="s">
        <v>16</v>
      </c>
      <c r="C21" s="22">
        <v>0.5</v>
      </c>
      <c r="D21" s="23">
        <v>115200</v>
      </c>
      <c r="E21" s="23">
        <f t="shared" si="0"/>
        <v>57600</v>
      </c>
      <c r="H21" s="18"/>
      <c r="I21" s="19"/>
      <c r="J21" s="19"/>
      <c r="K21" s="19"/>
      <c r="L21" s="19"/>
    </row>
    <row r="22" spans="1:12" s="17" customFormat="1" ht="22.5" customHeight="1">
      <c r="A22" s="20">
        <v>11</v>
      </c>
      <c r="B22" s="21" t="s">
        <v>17</v>
      </c>
      <c r="C22" s="22">
        <v>1</v>
      </c>
      <c r="D22" s="23">
        <v>105000</v>
      </c>
      <c r="E22" s="23">
        <f t="shared" si="0"/>
        <v>105000</v>
      </c>
      <c r="H22" s="18"/>
      <c r="I22" s="19"/>
      <c r="J22" s="19"/>
      <c r="K22" s="19"/>
      <c r="L22" s="19"/>
    </row>
    <row r="23" spans="1:12" s="17" customFormat="1" ht="22.5" customHeight="1">
      <c r="A23" s="20">
        <v>12</v>
      </c>
      <c r="B23" s="21" t="s">
        <v>18</v>
      </c>
      <c r="C23" s="22">
        <v>0.5</v>
      </c>
      <c r="D23" s="23">
        <v>160000</v>
      </c>
      <c r="E23" s="23">
        <f t="shared" si="0"/>
        <v>80000</v>
      </c>
      <c r="H23" s="18"/>
      <c r="I23" s="19"/>
      <c r="J23" s="19"/>
      <c r="K23" s="19"/>
      <c r="L23" s="19"/>
    </row>
    <row r="24" spans="1:12" s="17" customFormat="1" ht="22.5" customHeight="1">
      <c r="A24" s="20">
        <v>13</v>
      </c>
      <c r="B24" s="21" t="s">
        <v>19</v>
      </c>
      <c r="C24" s="22">
        <v>1</v>
      </c>
      <c r="D24" s="23">
        <v>108000</v>
      </c>
      <c r="E24" s="23">
        <f t="shared" si="0"/>
        <v>108000</v>
      </c>
      <c r="H24" s="18"/>
      <c r="I24" s="19"/>
      <c r="J24" s="19"/>
      <c r="K24" s="19"/>
      <c r="L24" s="19"/>
    </row>
    <row r="25" spans="1:12" s="17" customFormat="1" ht="22.5" customHeight="1">
      <c r="A25" s="20">
        <v>14</v>
      </c>
      <c r="B25" s="21" t="s">
        <v>20</v>
      </c>
      <c r="C25" s="22">
        <v>0.5</v>
      </c>
      <c r="D25" s="23">
        <v>105000</v>
      </c>
      <c r="E25" s="23">
        <f t="shared" si="0"/>
        <v>52500</v>
      </c>
      <c r="H25" s="18"/>
      <c r="I25" s="19"/>
      <c r="J25" s="19"/>
      <c r="K25" s="19"/>
      <c r="L25" s="19"/>
    </row>
    <row r="26" spans="1:12" s="17" customFormat="1" ht="22.5" customHeight="1">
      <c r="A26" s="20">
        <v>15</v>
      </c>
      <c r="B26" s="21" t="s">
        <v>21</v>
      </c>
      <c r="C26" s="22">
        <v>0.5</v>
      </c>
      <c r="D26" s="23">
        <v>105000</v>
      </c>
      <c r="E26" s="23">
        <f t="shared" si="0"/>
        <v>52500</v>
      </c>
      <c r="H26" s="18"/>
      <c r="I26" s="19"/>
      <c r="J26" s="19"/>
      <c r="K26" s="19"/>
      <c r="L26" s="19"/>
    </row>
    <row r="27" spans="1:12" s="17" customFormat="1" ht="22.5" customHeight="1">
      <c r="A27" s="20">
        <v>16</v>
      </c>
      <c r="B27" s="21" t="s">
        <v>22</v>
      </c>
      <c r="C27" s="24">
        <v>0.75</v>
      </c>
      <c r="D27" s="23">
        <v>105000</v>
      </c>
      <c r="E27" s="23">
        <f t="shared" si="0"/>
        <v>78750</v>
      </c>
      <c r="H27" s="18"/>
      <c r="I27" s="19"/>
      <c r="J27" s="19"/>
      <c r="K27" s="19"/>
      <c r="L27" s="19"/>
    </row>
    <row r="28" spans="1:12" s="17" customFormat="1" ht="22.5" customHeight="1">
      <c r="A28" s="20">
        <v>17</v>
      </c>
      <c r="B28" s="21" t="s">
        <v>23</v>
      </c>
      <c r="C28" s="22">
        <v>1</v>
      </c>
      <c r="D28" s="23">
        <v>105000</v>
      </c>
      <c r="E28" s="23">
        <f t="shared" si="0"/>
        <v>105000</v>
      </c>
      <c r="H28" s="18"/>
      <c r="I28" s="19"/>
      <c r="J28" s="19"/>
      <c r="K28" s="19"/>
      <c r="L28" s="19"/>
    </row>
    <row r="29" spans="1:12" s="17" customFormat="1" ht="22.5" customHeight="1">
      <c r="A29" s="20">
        <v>18</v>
      </c>
      <c r="B29" s="21" t="s">
        <v>24</v>
      </c>
      <c r="C29" s="22">
        <v>0.5</v>
      </c>
      <c r="D29" s="60">
        <v>105000</v>
      </c>
      <c r="E29" s="23">
        <f t="shared" si="0"/>
        <v>52500</v>
      </c>
      <c r="H29" s="18"/>
      <c r="I29" s="19"/>
      <c r="J29" s="19"/>
      <c r="K29" s="19"/>
      <c r="L29" s="19"/>
    </row>
    <row r="30" spans="1:12" s="17" customFormat="1" ht="22.5" customHeight="1">
      <c r="A30" s="20">
        <v>19</v>
      </c>
      <c r="B30" s="21" t="s">
        <v>27</v>
      </c>
      <c r="C30" s="22">
        <v>1</v>
      </c>
      <c r="D30" s="23">
        <v>105000</v>
      </c>
      <c r="E30" s="23">
        <f t="shared" si="0"/>
        <v>105000</v>
      </c>
      <c r="H30" s="18"/>
      <c r="I30" s="19"/>
      <c r="J30" s="19"/>
      <c r="K30" s="19"/>
      <c r="L30" s="19"/>
    </row>
    <row r="31" spans="1:5" ht="22.5" customHeight="1">
      <c r="A31" s="25"/>
      <c r="B31" s="25" t="s">
        <v>25</v>
      </c>
      <c r="C31" s="26">
        <f>SUM(C12:C30)</f>
        <v>15.34</v>
      </c>
      <c r="D31" s="27"/>
      <c r="E31" s="27">
        <f>SUM(E12:E30)</f>
        <v>1791818</v>
      </c>
    </row>
    <row r="32" spans="2:5" ht="22.5" customHeight="1">
      <c r="B32" s="110"/>
      <c r="C32" s="110"/>
      <c r="D32" s="110"/>
      <c r="E32" s="110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7">
    <mergeCell ref="A6:E6"/>
    <mergeCell ref="A8:E8"/>
    <mergeCell ref="B32:E32"/>
    <mergeCell ref="B1:E1"/>
    <mergeCell ref="B2:E2"/>
    <mergeCell ref="B3:E3"/>
    <mergeCell ref="B4:E4"/>
  </mergeCells>
  <printOptions/>
  <pageMargins left="0.5" right="0.25" top="0.25" bottom="0.25" header="0" footer="0.5"/>
  <pageSetup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6">
      <selection activeCell="F39" sqref="F39"/>
    </sheetView>
  </sheetViews>
  <sheetFormatPr defaultColWidth="8.8515625" defaultRowHeight="12.75"/>
  <cols>
    <col min="1" max="1" width="6.7109375" style="1" customWidth="1"/>
    <col min="2" max="2" width="37.421875" style="2" customWidth="1"/>
    <col min="3" max="3" width="16.57421875" style="2" bestFit="1" customWidth="1"/>
    <col min="4" max="4" width="16.140625" style="3" customWidth="1"/>
    <col min="5" max="5" width="20.57421875" style="3" customWidth="1"/>
    <col min="6" max="6" width="18.8515625" style="3" customWidth="1"/>
    <col min="7" max="7" width="9.8515625" style="3" customWidth="1"/>
    <col min="8" max="8" width="21.8515625" style="5" customWidth="1"/>
    <col min="9" max="9" width="13.57421875" style="6" customWidth="1"/>
    <col min="10" max="10" width="20.140625" style="6" customWidth="1"/>
    <col min="11" max="11" width="15.421875" style="6" customWidth="1"/>
    <col min="12" max="12" width="18.7109375" style="6" customWidth="1"/>
    <col min="13" max="16384" width="8.8515625" style="3" customWidth="1"/>
  </cols>
  <sheetData>
    <row r="1" spans="2:12" ht="22.5" customHeight="1">
      <c r="B1" s="104" t="s">
        <v>89</v>
      </c>
      <c r="C1" s="104"/>
      <c r="D1" s="104"/>
      <c r="E1" s="104"/>
      <c r="G1" s="5"/>
      <c r="H1" s="6"/>
      <c r="L1" s="3"/>
    </row>
    <row r="2" spans="2:12" ht="22.5" customHeight="1">
      <c r="B2" s="104" t="s">
        <v>83</v>
      </c>
      <c r="C2" s="104"/>
      <c r="D2" s="104"/>
      <c r="E2" s="104"/>
      <c r="G2" s="5"/>
      <c r="H2" s="6"/>
      <c r="L2" s="3"/>
    </row>
    <row r="3" spans="2:12" ht="22.5" customHeight="1">
      <c r="B3" s="105" t="s">
        <v>82</v>
      </c>
      <c r="C3" s="105"/>
      <c r="D3" s="105"/>
      <c r="E3" s="105"/>
      <c r="G3" s="5"/>
      <c r="H3" s="6"/>
      <c r="L3" s="3"/>
    </row>
    <row r="4" spans="2:12" ht="22.5" customHeight="1">
      <c r="B4" s="106" t="s">
        <v>156</v>
      </c>
      <c r="C4" s="106"/>
      <c r="D4" s="106"/>
      <c r="E4" s="106"/>
      <c r="G4" s="5"/>
      <c r="H4" s="6"/>
      <c r="L4" s="3"/>
    </row>
    <row r="5" spans="2:5" ht="22.5" customHeight="1">
      <c r="B5" s="1"/>
      <c r="C5" s="1"/>
      <c r="E5" s="4"/>
    </row>
    <row r="6" spans="1:5" ht="38.25" customHeight="1">
      <c r="A6" s="107" t="s">
        <v>162</v>
      </c>
      <c r="B6" s="107"/>
      <c r="C6" s="107"/>
      <c r="D6" s="107"/>
      <c r="E6" s="107"/>
    </row>
    <row r="7" spans="1:5" ht="22.5" customHeight="1">
      <c r="A7" s="8"/>
      <c r="B7" s="8"/>
      <c r="C7" s="8"/>
      <c r="D7" s="7"/>
      <c r="E7" s="7"/>
    </row>
    <row r="8" spans="1:5" ht="22.5" customHeight="1">
      <c r="A8" s="107" t="s">
        <v>1</v>
      </c>
      <c r="B8" s="107"/>
      <c r="C8" s="107"/>
      <c r="D8" s="107"/>
      <c r="E8" s="107"/>
    </row>
    <row r="9" spans="1:12" ht="22.5" customHeight="1">
      <c r="A9" s="9"/>
      <c r="B9" s="10"/>
      <c r="C9" s="10"/>
      <c r="E9" s="11" t="s">
        <v>2</v>
      </c>
      <c r="F9" s="12"/>
      <c r="I9" s="12"/>
      <c r="J9" s="12"/>
      <c r="K9" s="12"/>
      <c r="L9" s="12"/>
    </row>
    <row r="10" spans="1:12" ht="88.5" customHeight="1">
      <c r="A10" s="13"/>
      <c r="B10" s="13" t="s">
        <v>3</v>
      </c>
      <c r="C10" s="13" t="s">
        <v>4</v>
      </c>
      <c r="D10" s="14" t="s">
        <v>5</v>
      </c>
      <c r="E10" s="14" t="s">
        <v>6</v>
      </c>
      <c r="F10" s="12"/>
      <c r="I10" s="12"/>
      <c r="J10" s="12"/>
      <c r="K10" s="12"/>
      <c r="L10" s="12"/>
    </row>
    <row r="11" spans="1:12" s="17" customFormat="1" ht="22.5" customHeight="1">
      <c r="A11" s="15">
        <v>1</v>
      </c>
      <c r="B11" s="15">
        <v>2</v>
      </c>
      <c r="C11" s="15">
        <v>3</v>
      </c>
      <c r="D11" s="16">
        <v>4</v>
      </c>
      <c r="E11" s="16">
        <v>5</v>
      </c>
      <c r="H11" s="18"/>
      <c r="I11" s="19"/>
      <c r="J11" s="19"/>
      <c r="K11" s="19"/>
      <c r="L11" s="19"/>
    </row>
    <row r="12" spans="1:12" s="17" customFormat="1" ht="22.5" customHeight="1">
      <c r="A12" s="20">
        <v>1</v>
      </c>
      <c r="B12" s="21" t="s">
        <v>7</v>
      </c>
      <c r="C12" s="22">
        <v>1</v>
      </c>
      <c r="D12" s="23">
        <v>160000</v>
      </c>
      <c r="E12" s="23">
        <f>C12*D12</f>
        <v>160000</v>
      </c>
      <c r="H12" s="18"/>
      <c r="I12" s="19"/>
      <c r="J12" s="19"/>
      <c r="K12" s="19"/>
      <c r="L12" s="19"/>
    </row>
    <row r="13" spans="1:12" s="17" customFormat="1" ht="22.5" customHeight="1">
      <c r="A13" s="20">
        <v>2</v>
      </c>
      <c r="B13" s="21" t="s">
        <v>8</v>
      </c>
      <c r="C13" s="24">
        <v>0.25</v>
      </c>
      <c r="D13" s="23">
        <v>160000</v>
      </c>
      <c r="E13" s="23">
        <f aca="true" t="shared" si="0" ref="E13:E30">C13*D13</f>
        <v>40000</v>
      </c>
      <c r="H13" s="18"/>
      <c r="I13" s="19"/>
      <c r="J13" s="19"/>
      <c r="K13" s="19"/>
      <c r="L13" s="19"/>
    </row>
    <row r="14" spans="1:12" s="17" customFormat="1" ht="22.5" customHeight="1">
      <c r="A14" s="20">
        <v>3</v>
      </c>
      <c r="B14" s="21" t="s">
        <v>9</v>
      </c>
      <c r="C14" s="22">
        <v>0.5</v>
      </c>
      <c r="D14" s="23">
        <v>150000</v>
      </c>
      <c r="E14" s="23">
        <f t="shared" si="0"/>
        <v>75000</v>
      </c>
      <c r="H14" s="18"/>
      <c r="I14" s="19"/>
      <c r="J14" s="19"/>
      <c r="K14" s="19"/>
      <c r="L14" s="19"/>
    </row>
    <row r="15" spans="1:12" s="17" customFormat="1" ht="22.5" customHeight="1">
      <c r="A15" s="20">
        <v>4</v>
      </c>
      <c r="B15" s="21" t="s">
        <v>10</v>
      </c>
      <c r="C15" s="22">
        <v>0.5</v>
      </c>
      <c r="D15" s="23">
        <v>115200</v>
      </c>
      <c r="E15" s="23">
        <f t="shared" si="0"/>
        <v>57600</v>
      </c>
      <c r="H15" s="18"/>
      <c r="I15" s="19"/>
      <c r="J15" s="19"/>
      <c r="K15" s="19"/>
      <c r="L15" s="19"/>
    </row>
    <row r="16" spans="1:12" s="17" customFormat="1" ht="22.5" customHeight="1">
      <c r="A16" s="20">
        <v>5</v>
      </c>
      <c r="B16" s="21" t="s">
        <v>11</v>
      </c>
      <c r="C16" s="24">
        <f>2*1.17</f>
        <v>2.34</v>
      </c>
      <c r="D16" s="23">
        <v>115200</v>
      </c>
      <c r="E16" s="23">
        <f t="shared" si="0"/>
        <v>269568</v>
      </c>
      <c r="H16" s="18"/>
      <c r="I16" s="19"/>
      <c r="J16" s="19"/>
      <c r="K16" s="19"/>
      <c r="L16" s="19"/>
    </row>
    <row r="17" spans="1:12" s="17" customFormat="1" ht="22.5" customHeight="1">
      <c r="A17" s="20">
        <v>6</v>
      </c>
      <c r="B17" s="21" t="s">
        <v>12</v>
      </c>
      <c r="C17" s="22">
        <v>2</v>
      </c>
      <c r="D17" s="23">
        <v>110000</v>
      </c>
      <c r="E17" s="23">
        <f t="shared" si="0"/>
        <v>220000</v>
      </c>
      <c r="H17" s="18"/>
      <c r="I17" s="19"/>
      <c r="J17" s="19"/>
      <c r="K17" s="19"/>
      <c r="L17" s="19"/>
    </row>
    <row r="18" spans="1:12" s="17" customFormat="1" ht="22.5" customHeight="1">
      <c r="A18" s="20">
        <v>7</v>
      </c>
      <c r="B18" s="21" t="s">
        <v>13</v>
      </c>
      <c r="C18" s="22">
        <v>0.5</v>
      </c>
      <c r="D18" s="23">
        <v>115200</v>
      </c>
      <c r="E18" s="23">
        <f t="shared" si="0"/>
        <v>57600</v>
      </c>
      <c r="H18" s="18"/>
      <c r="I18" s="19"/>
      <c r="J18" s="19"/>
      <c r="K18" s="19"/>
      <c r="L18" s="19"/>
    </row>
    <row r="19" spans="1:12" s="17" customFormat="1" ht="22.5" customHeight="1">
      <c r="A19" s="20">
        <v>8</v>
      </c>
      <c r="B19" s="21" t="s">
        <v>14</v>
      </c>
      <c r="C19" s="22">
        <v>0.5</v>
      </c>
      <c r="D19" s="23">
        <v>115200</v>
      </c>
      <c r="E19" s="23">
        <f t="shared" si="0"/>
        <v>57600</v>
      </c>
      <c r="H19" s="18"/>
      <c r="I19" s="19"/>
      <c r="J19" s="19"/>
      <c r="K19" s="19"/>
      <c r="L19" s="19"/>
    </row>
    <row r="20" spans="1:12" s="17" customFormat="1" ht="22.5" customHeight="1">
      <c r="A20" s="20">
        <v>9</v>
      </c>
      <c r="B20" s="21" t="s">
        <v>15</v>
      </c>
      <c r="C20" s="22">
        <v>0.5</v>
      </c>
      <c r="D20" s="23">
        <v>115200</v>
      </c>
      <c r="E20" s="23">
        <f t="shared" si="0"/>
        <v>57600</v>
      </c>
      <c r="H20" s="18"/>
      <c r="I20" s="19"/>
      <c r="J20" s="19"/>
      <c r="K20" s="19"/>
      <c r="L20" s="19"/>
    </row>
    <row r="21" spans="1:12" s="17" customFormat="1" ht="22.5" customHeight="1">
      <c r="A21" s="20">
        <v>10</v>
      </c>
      <c r="B21" s="21" t="s">
        <v>16</v>
      </c>
      <c r="C21" s="22">
        <v>0.5</v>
      </c>
      <c r="D21" s="23">
        <v>115200</v>
      </c>
      <c r="E21" s="23">
        <f t="shared" si="0"/>
        <v>57600</v>
      </c>
      <c r="H21" s="18"/>
      <c r="I21" s="19"/>
      <c r="J21" s="19"/>
      <c r="K21" s="19"/>
      <c r="L21" s="19"/>
    </row>
    <row r="22" spans="1:12" s="17" customFormat="1" ht="22.5" customHeight="1">
      <c r="A22" s="20">
        <v>11</v>
      </c>
      <c r="B22" s="21" t="s">
        <v>17</v>
      </c>
      <c r="C22" s="22">
        <v>1</v>
      </c>
      <c r="D22" s="23">
        <v>105000</v>
      </c>
      <c r="E22" s="23">
        <f t="shared" si="0"/>
        <v>105000</v>
      </c>
      <c r="H22" s="18"/>
      <c r="I22" s="19"/>
      <c r="J22" s="19"/>
      <c r="K22" s="19"/>
      <c r="L22" s="19"/>
    </row>
    <row r="23" spans="1:12" s="17" customFormat="1" ht="22.5" customHeight="1">
      <c r="A23" s="20">
        <v>12</v>
      </c>
      <c r="B23" s="21" t="s">
        <v>18</v>
      </c>
      <c r="C23" s="22">
        <v>0.5</v>
      </c>
      <c r="D23" s="23">
        <v>160000</v>
      </c>
      <c r="E23" s="23">
        <f t="shared" si="0"/>
        <v>80000</v>
      </c>
      <c r="H23" s="18"/>
      <c r="I23" s="19"/>
      <c r="J23" s="19"/>
      <c r="K23" s="19"/>
      <c r="L23" s="19"/>
    </row>
    <row r="24" spans="1:12" s="17" customFormat="1" ht="22.5" customHeight="1">
      <c r="A24" s="20">
        <v>13</v>
      </c>
      <c r="B24" s="21" t="s">
        <v>19</v>
      </c>
      <c r="C24" s="22">
        <v>1</v>
      </c>
      <c r="D24" s="23">
        <v>108000</v>
      </c>
      <c r="E24" s="23">
        <f t="shared" si="0"/>
        <v>108000</v>
      </c>
      <c r="H24" s="18"/>
      <c r="I24" s="19"/>
      <c r="J24" s="19"/>
      <c r="K24" s="19"/>
      <c r="L24" s="19"/>
    </row>
    <row r="25" spans="1:12" s="17" customFormat="1" ht="22.5" customHeight="1">
      <c r="A25" s="20">
        <v>14</v>
      </c>
      <c r="B25" s="21" t="s">
        <v>20</v>
      </c>
      <c r="C25" s="22">
        <v>0.5</v>
      </c>
      <c r="D25" s="23">
        <v>105000</v>
      </c>
      <c r="E25" s="23">
        <f t="shared" si="0"/>
        <v>52500</v>
      </c>
      <c r="H25" s="18"/>
      <c r="I25" s="19"/>
      <c r="J25" s="19"/>
      <c r="K25" s="19"/>
      <c r="L25" s="19"/>
    </row>
    <row r="26" spans="1:12" s="17" customFormat="1" ht="22.5" customHeight="1">
      <c r="A26" s="20">
        <v>15</v>
      </c>
      <c r="B26" s="21" t="s">
        <v>21</v>
      </c>
      <c r="C26" s="22">
        <v>0.5</v>
      </c>
      <c r="D26" s="23">
        <v>105000</v>
      </c>
      <c r="E26" s="23">
        <f t="shared" si="0"/>
        <v>52500</v>
      </c>
      <c r="H26" s="18"/>
      <c r="I26" s="19"/>
      <c r="J26" s="19"/>
      <c r="K26" s="19"/>
      <c r="L26" s="19"/>
    </row>
    <row r="27" spans="1:12" s="17" customFormat="1" ht="22.5" customHeight="1">
      <c r="A27" s="20">
        <v>16</v>
      </c>
      <c r="B27" s="21" t="s">
        <v>22</v>
      </c>
      <c r="C27" s="22">
        <v>0.5</v>
      </c>
      <c r="D27" s="23">
        <v>105000</v>
      </c>
      <c r="E27" s="23">
        <f t="shared" si="0"/>
        <v>52500</v>
      </c>
      <c r="H27" s="18"/>
      <c r="I27" s="19"/>
      <c r="J27" s="19"/>
      <c r="K27" s="19"/>
      <c r="L27" s="19"/>
    </row>
    <row r="28" spans="1:12" s="17" customFormat="1" ht="22.5" customHeight="1">
      <c r="A28" s="20">
        <v>17</v>
      </c>
      <c r="B28" s="21" t="s">
        <v>23</v>
      </c>
      <c r="C28" s="22">
        <v>1</v>
      </c>
      <c r="D28" s="23">
        <v>105000</v>
      </c>
      <c r="E28" s="23">
        <f t="shared" si="0"/>
        <v>105000</v>
      </c>
      <c r="H28" s="18"/>
      <c r="I28" s="19"/>
      <c r="J28" s="19"/>
      <c r="K28" s="19"/>
      <c r="L28" s="19"/>
    </row>
    <row r="29" spans="1:12" s="17" customFormat="1" ht="22.5" customHeight="1">
      <c r="A29" s="20">
        <v>18</v>
      </c>
      <c r="B29" s="21" t="s">
        <v>24</v>
      </c>
      <c r="C29" s="22">
        <v>0.5</v>
      </c>
      <c r="D29" s="60">
        <v>105000</v>
      </c>
      <c r="E29" s="23">
        <f t="shared" si="0"/>
        <v>52500</v>
      </c>
      <c r="H29" s="18"/>
      <c r="I29" s="19"/>
      <c r="J29" s="19"/>
      <c r="K29" s="19"/>
      <c r="L29" s="19"/>
    </row>
    <row r="30" spans="1:12" s="17" customFormat="1" ht="22.5" customHeight="1">
      <c r="A30" s="20">
        <v>19</v>
      </c>
      <c r="B30" s="21" t="s">
        <v>27</v>
      </c>
      <c r="C30" s="22">
        <v>1</v>
      </c>
      <c r="D30" s="23">
        <v>105000</v>
      </c>
      <c r="E30" s="23">
        <f t="shared" si="0"/>
        <v>105000</v>
      </c>
      <c r="H30" s="18"/>
      <c r="I30" s="19"/>
      <c r="J30" s="19"/>
      <c r="K30" s="19"/>
      <c r="L30" s="19"/>
    </row>
    <row r="31" spans="1:5" ht="22.5" customHeight="1">
      <c r="A31" s="25"/>
      <c r="B31" s="25" t="s">
        <v>25</v>
      </c>
      <c r="C31" s="26">
        <f>SUM(C12:C30)</f>
        <v>15.09</v>
      </c>
      <c r="D31" s="27"/>
      <c r="E31" s="27">
        <f>SUM(E12:E30)</f>
        <v>1765568</v>
      </c>
    </row>
    <row r="32" spans="2:5" ht="22.5" customHeight="1">
      <c r="B32" s="110"/>
      <c r="C32" s="110"/>
      <c r="D32" s="110"/>
      <c r="E32" s="110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7">
    <mergeCell ref="A6:E6"/>
    <mergeCell ref="A8:E8"/>
    <mergeCell ref="B32:E32"/>
    <mergeCell ref="B1:E1"/>
    <mergeCell ref="B2:E2"/>
    <mergeCell ref="B3:E3"/>
    <mergeCell ref="B4:E4"/>
  </mergeCells>
  <printOptions/>
  <pageMargins left="0.5" right="0.7" top="0.25" bottom="0.25" header="0" footer="0.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2023-03-06T08:59:01Z</cp:lastPrinted>
  <dcterms:created xsi:type="dcterms:W3CDTF">2022-12-18T20:12:33Z</dcterms:created>
  <dcterms:modified xsi:type="dcterms:W3CDTF">2023-03-31T10:04:19Z</dcterms:modified>
  <cp:category/>
  <cp:version/>
  <cp:contentType/>
  <cp:contentStatus/>
</cp:coreProperties>
</file>